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01 INFORMACIÓN CONTABLE\"/>
    </mc:Choice>
  </mc:AlternateContent>
  <xr:revisionPtr revIDLastSave="0" documentId="13_ncr:1_{A3399A8E-4219-4D4E-B3A7-28A48B62A998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46" i="60" l="1"/>
  <c r="D62" i="59"/>
  <c r="E62" i="59"/>
  <c r="D28" i="62" l="1"/>
  <c r="C28" i="62"/>
  <c r="D58" i="62" l="1"/>
  <c r="C58" i="62"/>
  <c r="D56" i="62"/>
  <c r="C56" i="62"/>
  <c r="D54" i="62"/>
  <c r="C54" i="62"/>
  <c r="D52" i="62"/>
  <c r="C52" i="62"/>
  <c r="D50" i="62"/>
  <c r="C50" i="62"/>
  <c r="D125" i="62"/>
  <c r="C125" i="62"/>
  <c r="D117" i="62"/>
  <c r="C117" i="62"/>
  <c r="D115" i="62"/>
  <c r="C115" i="62"/>
  <c r="D113" i="62"/>
  <c r="C113" i="62"/>
  <c r="D107" i="62"/>
  <c r="C107" i="62"/>
  <c r="D104" i="62"/>
  <c r="D103" i="62" s="1"/>
  <c r="D102" i="62" s="1"/>
  <c r="C104" i="62"/>
  <c r="C103" i="62" s="1"/>
  <c r="C102" i="62" s="1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D61" i="62" s="1"/>
  <c r="C62" i="62"/>
  <c r="C61" i="62" l="1"/>
  <c r="D49" i="62"/>
  <c r="C49" i="62"/>
  <c r="D48" i="62" l="1"/>
  <c r="D135" i="62" s="1"/>
  <c r="C48" i="62"/>
  <c r="C135" i="62" s="1"/>
  <c r="D37" i="62"/>
  <c r="C37" i="62"/>
  <c r="D20" i="62"/>
  <c r="C20" i="62"/>
  <c r="D43" i="62" l="1"/>
  <c r="C43" i="62"/>
  <c r="D15" i="62" l="1"/>
  <c r="C15" i="62"/>
  <c r="C25" i="61" l="1"/>
  <c r="C21" i="61"/>
  <c r="C16" i="61"/>
  <c r="C204" i="60" l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99" i="60" l="1"/>
  <c r="C185" i="60"/>
  <c r="C170" i="60"/>
  <c r="C160" i="60"/>
  <c r="C127" i="60"/>
  <c r="C214" i="60"/>
  <c r="C215" i="60"/>
  <c r="C87" i="60"/>
  <c r="C85" i="60"/>
  <c r="C83" i="60"/>
  <c r="C77" i="60"/>
  <c r="C74" i="60"/>
  <c r="C65" i="60"/>
  <c r="C59" i="60"/>
  <c r="C98" i="60" l="1"/>
  <c r="C73" i="60"/>
  <c r="C58" i="60"/>
  <c r="C37" i="60" l="1"/>
  <c r="C34" i="60"/>
  <c r="C28" i="60"/>
  <c r="C25" i="60"/>
  <c r="C19" i="60"/>
  <c r="C9" i="60"/>
  <c r="C8" i="60" l="1"/>
  <c r="E54" i="59"/>
  <c r="D54" i="59"/>
  <c r="E80" i="59" l="1"/>
  <c r="D80" i="59"/>
  <c r="E74" i="59"/>
  <c r="D74" i="59"/>
  <c r="G113" i="59" l="1"/>
  <c r="F113" i="59"/>
  <c r="E113" i="59"/>
  <c r="D113" i="59"/>
  <c r="G103" i="59"/>
  <c r="F103" i="59"/>
  <c r="E103" i="59"/>
  <c r="D103" i="59"/>
  <c r="C139" i="59" l="1"/>
  <c r="C127" i="59"/>
  <c r="C120" i="59"/>
  <c r="C113" i="59"/>
  <c r="C103" i="59"/>
  <c r="C96" i="59"/>
  <c r="C90" i="59"/>
  <c r="C80" i="59"/>
  <c r="C74" i="59"/>
  <c r="C62" i="59"/>
  <c r="C54" i="59"/>
  <c r="C41" i="59"/>
  <c r="C32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<sst xmlns="http://schemas.openxmlformats.org/spreadsheetml/2006/main" count="840" uniqueCount="591">
  <si>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</si>
  <si>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</si>
  <si>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</si>
  <si>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</si>
  <si>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</si>
  <si>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</si>
  <si>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</si>
  <si>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</si>
  <si>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</si>
  <si>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</si>
  <si>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</si>
  <si>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</si>
  <si>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</si>
  <si>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</si>
  <si>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</si>
  <si>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</si>
  <si>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</si>
  <si>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</si>
  <si>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</si>
  <si>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</si>
  <si>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</si>
  <si>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</si>
  <si>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</si>
  <si>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</si>
  <si>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</si>
  <si>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</si>
  <si>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</si>
  <si>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</si>
  <si>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</si>
  <si>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</si>
  <si>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</si>
  <si>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</si>
  <si>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</si>
  <si>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</si>
  <si>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</si>
  <si>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</si>
  <si>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</si>
  <si>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</si>
  <si>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</si>
  <si>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</si>
  <si>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</si>
  <si>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</si>
  <si>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</si>
  <si>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</si>
  <si>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</si>
  <si>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</si>
  <si>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</si>
  <si>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</si>
  <si>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</si>
  <si>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</si>
  <si>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</si>
  <si>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</si>
  <si>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</si>
  <si>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</si>
  <si>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</si>
  <si>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</si>
  <si>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</si>
  <si>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</si>
  <si>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</si>
  <si>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</si>
  <si>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</si>
  <si>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</si>
  <si>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</si>
  <si>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</si>
  <si>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</si>
  <si>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</si>
  <si>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</si>
  <si>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</si>
  <si>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</si>
  <si>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</si>
  <si>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</si>
  <si>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</si>
  <si>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</si>
  <si>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</si>
  <si>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</si>
  <si>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</si>
  <si>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</si>
  <si>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</si>
  <si>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</si>
  <si>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</si>
  <si>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</si>
  <si>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</si>
  <si>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</si>
  <si>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</si>
  <si>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</si>
  <si>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</si>
  <si>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</si>
  <si>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</si>
  <si>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</si>
  <si>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</si>
  <si>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</si>
  <si>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</si>
  <si>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</si>
  <si>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</si>
  <si>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</si>
  <si>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</si>
  <si>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</si>
  <si>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</si>
  <si>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</si>
  <si>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</si>
  <si>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</si>
  <si>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</si>
  <si>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</si>
  <si>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</si>
  <si>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</si>
  <si>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</si>
  <si>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</si>
  <si>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</si>
  <si>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</si>
  <si>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</si>
  <si>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</si>
  <si>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</si>
  <si>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</si>
  <si>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</si>
  <si>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</si>
  <si>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</si>
  <si>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</si>
  <si>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</si>
  <si>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</si>
  <si>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</si>
  <si>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</si>
  <si>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</si>
  <si>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</si>
  <si>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</si>
  <si>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</si>
  <si>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</si>
  <si>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</si>
  <si>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</si>
  <si>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</si>
  <si>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</si>
  <si>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</si>
  <si>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</si>
  <si>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</si>
  <si>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</si>
  <si>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</si>
  <si>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</si>
  <si>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</si>
  <si>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</si>
  <si>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</si>
  <si>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</si>
  <si>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</si>
  <si>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</si>
  <si>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</si>
  <si>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</si>
  <si>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</si>
  <si>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</si>
  <si>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</si>
  <si>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</si>
  <si>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</si>
  <si>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</si>
  <si>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</si>
  <si>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</si>
  <si>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</si>
  <si>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</si>
  <si>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</si>
  <si>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</si>
  <si>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</si>
  <si>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</si>
  <si>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</si>
  <si>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</si>
  <si>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</si>
  <si>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</si>
  <si>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</si>
  <si>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</si>
  <si>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</si>
  <si>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</si>
  <si>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</si>
  <si>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</si>
  <si>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</si>
  <si>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</si>
  <si>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</si>
  <si>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</si>
  <si>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</si>
  <si>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</si>
  <si>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</si>
  <si>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</si>
  <si>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</si>
  <si>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</si>
  <si>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</si>
  <si>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</si>
  <si>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</si>
  <si>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</si>
  <si>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</si>
  <si>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</si>
  <si>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</si>
  <si>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</si>
  <si>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</si>
  <si>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</si>
  <si>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</si>
  <si>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</si>
  <si>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</si>
  <si>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</si>
  <si>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</si>
  <si>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</si>
  <si>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</si>
  <si>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</si>
  <si>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</si>
  <si>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</si>
  <si>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</si>
  <si>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</si>
  <si>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</si>
  <si>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</si>
  <si>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</si>
  <si>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</si>
  <si>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</si>
  <si>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</si>
  <si>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</si>
  <si>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</si>
  <si>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</si>
  <si>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</si>
  <si>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</si>
  <si>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</si>
  <si>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</si>
  <si>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</si>
  <si>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</si>
  <si>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</si>
  <si>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</si>
  <si>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</si>
  <si>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</si>
  <si>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</si>
  <si>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</si>
  <si>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</si>
  <si>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</si>
  <si>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</si>
  <si>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</si>
  <si>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</si>
  <si>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</si>
  <si>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</si>
  <si>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</si>
  <si>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</si>
  <si>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</si>
  <si>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</si>
  <si>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</si>
  <si>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</si>
  <si>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</si>
  <si>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</si>
  <si>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</si>
  <si>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</si>
  <si>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</si>
  <si>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</si>
  <si>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</si>
  <si>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</si>
  <si>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</si>
  <si>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</si>
  <si>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</si>
  <si>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</si>
  <si>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</si>
  <si>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</si>
  <si>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</si>
  <si>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</si>
  <si>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</si>
  <si>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</si>
  <si>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</si>
  <si>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</si>
  <si>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</si>
  <si>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</si>
  <si>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</si>
  <si>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</si>
  <si>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</si>
  <si>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</si>
  <si>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</si>
  <si>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</si>
  <si>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</si>
  <si>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</si>
  <si>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</si>
  <si>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</si>
  <si>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</si>
  <si>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</si>
  <si>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</si>
  <si>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</si>
  <si>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</si>
  <si>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</si>
  <si>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</si>
  <si>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</si>
  <si>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</si>
  <si>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</si>
  <si>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</si>
  <si>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</si>
  <si>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</si>
  <si>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</si>
  <si>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</si>
  <si>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</si>
  <si>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</si>
  <si>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</si>
  <si>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</si>
  <si>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</si>
  <si>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</si>
  <si>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</si>
  <si>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</si>
  <si>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</si>
  <si>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</si>
  <si>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</si>
  <si>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</si>
  <si>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</si>
  <si>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</si>
  <si>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</si>
  <si>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</si>
  <si>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</si>
  <si>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</si>
  <si>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</si>
  <si>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</si>
  <si>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</si>
  <si>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</si>
  <si>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</si>
  <si>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</si>
  <si>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</si>
  <si>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</si>
  <si>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</si>
  <si>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</si>
  <si>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</si>
  <si>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</si>
  <si>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</si>
  <si>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</si>
  <si>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</si>
  <si>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</si>
  <si>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</si>
  <si>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</si>
  <si>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</si>
  <si>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</si>
  <si>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</si>
  <si>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</si>
  <si>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</si>
  <si>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</si>
  <si>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</si>
  <si>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</si>
  <si>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</si>
  <si>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</si>
  <si>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</si>
  <si>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</si>
  <si>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</si>
  <si>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</si>
  <si>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</si>
  <si>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</si>
  <si>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</si>
  <si>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</si>
  <si>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</si>
  <si>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</si>
  <si>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</si>
  <si>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</si>
  <si>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</si>
  <si>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</si>
  <si>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</si>
  <si>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</si>
  <si>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</si>
  <si>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</si>
  <si>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</si>
  <si>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</si>
  <si>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</si>
  <si>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</si>
  <si>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</si>
  <si>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</si>
  <si>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</si>
  <si>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</si>
  <si>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</si>
  <si>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</si>
  <si>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</si>
  <si>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</si>
  <si>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</si>
  <si>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</si>
  <si>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</si>
  <si>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</si>
  <si>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</si>
  <si>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</si>
  <si>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</si>
  <si>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</si>
  <si>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</si>
  <si>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</si>
  <si>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</si>
  <si>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</si>
  <si>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</si>
  <si>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</si>
  <si>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</si>
  <si>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</si>
  <si>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</si>
  <si>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</si>
  <si>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</si>
  <si>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</si>
  <si>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</si>
  <si>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</si>
  <si>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</si>
  <si>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</si>
  <si>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</si>
  <si>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</si>
  <si>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</si>
  <si>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</si>
  <si>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</si>
  <si>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</si>
  <si>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</si>
  <si>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</si>
  <si>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</si>
  <si>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</si>
  <si>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</si>
  <si>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</si>
  <si>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</si>
  <si>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</si>
  <si>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</si>
  <si>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</si>
  <si>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</si>
  <si>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</si>
  <si>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</si>
  <si>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</si>
  <si>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</si>
  <si>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</si>
  <si>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</si>
  <si>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</si>
  <si>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</si>
  <si>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</si>
  <si>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</si>
  <si>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</si>
  <si>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</si>
  <si>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</si>
  <si>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</si>
  <si>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</si>
  <si>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</si>
  <si>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</si>
  <si>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</si>
  <si>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</si>
  <si>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</si>
  <si>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</si>
  <si>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</si>
  <si>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</si>
  <si>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</si>
  <si>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</si>
  <si>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</si>
  <si>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</si>
  <si>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</si>
  <si>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</si>
  <si>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</si>
  <si>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</si>
  <si>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</si>
  <si>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</si>
  <si>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</si>
  <si>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</si>
  <si>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</si>
  <si>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</si>
  <si>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</si>
  <si>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</si>
  <si>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</si>
  <si>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</si>
  <si>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</si>
  <si>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</si>
  <si>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</si>
  <si>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</si>
  <si>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</si>
  <si>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</si>
  <si>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</si>
  <si>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</si>
  <si>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</si>
  <si>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</si>
  <si>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</si>
  <si>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</si>
  <si>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</si>
  <si>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</si>
  <si>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</si>
  <si>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</si>
  <si>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</si>
  <si>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</si>
  <si>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</si>
  <si>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</si>
  <si>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</si>
  <si>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</si>
  <si>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</si>
  <si>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</si>
  <si>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</si>
  <si>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</si>
  <si>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</si>
  <si>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</si>
  <si>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</si>
  <si>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</si>
  <si>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</si>
  <si>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</si>
  <si>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</si>
  <si>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</si>
  <si>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</si>
  <si>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</si>
  <si>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</si>
  <si>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</si>
  <si>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</si>
  <si>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</si>
  <si>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</si>
  <si>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</si>
  <si>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</si>
  <si>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</si>
  <si>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</si>
  <si>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</si>
  <si>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</si>
  <si>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</si>
  <si>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</si>
  <si>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</si>
  <si>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</si>
  <si>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</si>
  <si>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</si>
  <si>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</si>
  <si>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</si>
  <si>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</si>
  <si>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</si>
  <si>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</si>
  <si>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</si>
  <si>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</si>
  <si>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</si>
  <si>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</si>
  <si>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</si>
  <si>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</si>
  <si>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</si>
  <si>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</si>
  <si>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</si>
  <si>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</si>
  <si>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</si>
  <si>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</si>
  <si>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</si>
  <si>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</si>
  <si>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</si>
  <si>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</si>
  <si>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</si>
  <si>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</si>
  <si>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</si>
  <si>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</si>
  <si>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</si>
  <si>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</si>
  <si>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</si>
  <si>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</si>
  <si>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</si>
  <si>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</si>
  <si>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</si>
  <si>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</si>
  <si>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</si>
  <si>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</si>
  <si>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</si>
  <si>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</si>
  <si>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</si>
  <si>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</si>
  <si>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</si>
  <si>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</si>
  <si>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</si>
  <si>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</si>
  <si>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</si>
  <si>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</si>
  <si>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</si>
  <si>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</si>
  <si>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</si>
  <si>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</si>
  <si>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</si>
  <si>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</si>
  <si>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</si>
  <si>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</si>
  <si>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</si>
  <si>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</si>
  <si>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</si>
  <si>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</si>
  <si>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</si>
  <si>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</si>
  <si>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</si>
  <si>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</si>
  <si>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</si>
  <si>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</si>
  <si>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</si>
  <si>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</si>
  <si>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</si>
  <si>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</si>
  <si>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</si>
  <si>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</si>
  <si>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</si>
  <si>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</si>
  <si>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Vivienda de León, Guanajuato (IMUVI)</t>
  </si>
  <si>
    <t>Si es factible de cobro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</si>
  <si>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</si>
  <si>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</si>
  <si>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Factibles de pago</t>
  </si>
  <si>
    <t>Del total de las cuentas por cobrar se determinan cuales ya son incobrables en su totalidad, pero se continuan con las gestiones para tratar de llevar a cabo la cobranza o recuperar el bien</t>
  </si>
  <si>
    <t>La vigencia de la licencia se divide entre el número de meses para amortizar</t>
  </si>
  <si>
    <t>No aplica</t>
  </si>
  <si>
    <t>En uso</t>
  </si>
  <si>
    <t>Línea recta</t>
  </si>
  <si>
    <t>Se registra de forma mensual la depreciación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</si>
  <si>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</si>
  <si>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</si>
  <si>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</si>
  <si>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Se integra a la producción del proceso con el valor de adquisición</t>
  </si>
  <si>
    <t>Última compra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</si>
  <si>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</si>
  <si>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</si>
  <si>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</si>
  <si>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</si>
  <si>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</si>
  <si>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</si>
  <si>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</si>
  <si>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</si>
  <si>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</si>
  <si>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</si>
  <si>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La vigencia del software se divide entre el número de meses para amortizar</t>
  </si>
  <si>
    <t>Correspondiente del 1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</si>
</sst>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8" fillId="0" borderId="0" xfId="9" applyFont="1" applyAlignment="1">
      <alignment horizontal="left" indent="1"/>
    </xf>
    <xf numFmtId="0" fontId="9" fillId="0" borderId="0" xfId="9" quotePrefix="1" applyFont="1"/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10" fontId="9" fillId="0" borderId="0" xfId="14" applyNumberFormat="1" applyFont="1"/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left" vertic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8" fillId="0" borderId="0" xfId="9" quotePrefix="1" applyFont="1" applyAlignment="1">
      <alignment horizontal="left" vertical="center"/>
    </xf>
    <xf numFmtId="4" fontId="8" fillId="0" borderId="0" xfId="9" applyNumberFormat="1" applyFont="1" applyAlignment="1">
      <alignment vertical="center"/>
    </xf>
    <xf numFmtId="4" fontId="9" fillId="0" borderId="0" xfId="9" applyNumberFormat="1" applyFont="1" applyAlignment="1">
      <alignment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9" fillId="0" borderId="0" xfId="8" applyFont="1" applyAlignment="1">
      <alignment wrapText="1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535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38100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2690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463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944880</xdr:colOff>
      <xdr:row>146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20989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1082040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427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68580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00646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53237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109375" defaultRowHeight="11.25" x14ac:dyDescent="0.2"/>
  <cols>
    <col min="1" max="1" width="14.7109375" style="1" customWidth="1"/>
    <col min="2" max="2" width="73.7109375" style="1" bestFit="1" customWidth="1"/>
    <col min="3" max="16384" width="12.7109375" style="1"/>
  </cols>
  <sheetData>
    <row r="1" spans="1:4" x14ac:dyDescent="0.2">
      <c r="A1" s="105" t="s">
        <v>563</v>
      </c>
      <c r="B1" s="106"/>
      <c r="C1" s="107" t="s">
        <v>0</v>
      </c>
      <c r="D1" s="108">
        <v>2022</v>
      </c>
    </row>
    <row r="2" spans="1:4" x14ac:dyDescent="0.2">
      <c r="A2" s="109" t="s">
        <v>1</v>
      </c>
      <c r="B2" s="101"/>
      <c r="C2" s="110" t="s">
        <v>2</v>
      </c>
      <c r="D2" s="111" t="s">
        <v>3</v>
      </c>
    </row>
    <row r="3" spans="1:4" x14ac:dyDescent="0.2">
      <c r="A3" s="109" t="s">
        <v>590</v>
      </c>
      <c r="B3" s="101"/>
      <c r="C3" s="110" t="s">
        <v>4</v>
      </c>
      <c r="D3" s="112">
        <v>4</v>
      </c>
    </row>
    <row r="4" spans="1:4" x14ac:dyDescent="0.2">
      <c r="A4" s="113" t="s">
        <v>5</v>
      </c>
      <c r="B4" s="102"/>
      <c r="C4" s="102"/>
      <c r="D4" s="114"/>
    </row>
    <row r="5" spans="1:4" ht="15" customHeight="1" x14ac:dyDescent="0.2">
      <c r="A5" s="103" t="s">
        <v>6</v>
      </c>
      <c r="B5" s="104" t="s">
        <v>7</v>
      </c>
    </row>
    <row r="6" spans="1:4" x14ac:dyDescent="0.2">
      <c r="A6" s="2"/>
      <c r="B6" s="3"/>
    </row>
    <row r="7" spans="1:4" x14ac:dyDescent="0.2">
      <c r="A7" s="4"/>
      <c r="B7" s="5" t="s">
        <v>8</v>
      </c>
    </row>
    <row r="8" spans="1:4" x14ac:dyDescent="0.2">
      <c r="A8" s="4"/>
      <c r="B8" s="5"/>
    </row>
    <row r="9" spans="1:4" x14ac:dyDescent="0.2">
      <c r="A9" s="4"/>
      <c r="B9" s="6" t="s">
        <v>9</v>
      </c>
    </row>
    <row r="10" spans="1:4" x14ac:dyDescent="0.2">
      <c r="A10" s="36" t="s">
        <v>10</v>
      </c>
      <c r="B10" s="37" t="s">
        <v>11</v>
      </c>
    </row>
    <row r="11" spans="1:4" x14ac:dyDescent="0.2">
      <c r="A11" s="36" t="s">
        <v>12</v>
      </c>
      <c r="B11" s="37" t="s">
        <v>13</v>
      </c>
    </row>
    <row r="12" spans="1:4" x14ac:dyDescent="0.2">
      <c r="A12" s="36" t="s">
        <v>14</v>
      </c>
      <c r="B12" s="37" t="s">
        <v>15</v>
      </c>
    </row>
    <row r="13" spans="1:4" x14ac:dyDescent="0.2">
      <c r="A13" s="36" t="s">
        <v>16</v>
      </c>
      <c r="B13" s="37" t="s">
        <v>17</v>
      </c>
    </row>
    <row r="14" spans="1:4" x14ac:dyDescent="0.2">
      <c r="A14" s="36" t="s">
        <v>18</v>
      </c>
      <c r="B14" s="37" t="s">
        <v>19</v>
      </c>
    </row>
    <row r="15" spans="1:4" x14ac:dyDescent="0.2">
      <c r="A15" s="36" t="s">
        <v>20</v>
      </c>
      <c r="B15" s="37" t="s">
        <v>21</v>
      </c>
    </row>
    <row r="16" spans="1:4" x14ac:dyDescent="0.2">
      <c r="A16" s="36" t="s">
        <v>22</v>
      </c>
      <c r="B16" s="37" t="s">
        <v>23</v>
      </c>
    </row>
    <row r="17" spans="1:2" x14ac:dyDescent="0.2">
      <c r="A17" s="36" t="s">
        <v>24</v>
      </c>
      <c r="B17" s="37" t="s">
        <v>25</v>
      </c>
    </row>
    <row r="18" spans="1:2" x14ac:dyDescent="0.2">
      <c r="A18" s="36" t="s">
        <v>26</v>
      </c>
      <c r="B18" s="37" t="s">
        <v>27</v>
      </c>
    </row>
    <row r="19" spans="1:2" x14ac:dyDescent="0.2">
      <c r="A19" s="36" t="s">
        <v>28</v>
      </c>
      <c r="B19" s="37" t="s">
        <v>29</v>
      </c>
    </row>
    <row r="20" spans="1:2" x14ac:dyDescent="0.2">
      <c r="A20" s="36" t="s">
        <v>30</v>
      </c>
      <c r="B20" s="37" t="s">
        <v>31</v>
      </c>
    </row>
    <row r="21" spans="1:2" x14ac:dyDescent="0.2">
      <c r="A21" s="36" t="s">
        <v>32</v>
      </c>
      <c r="B21" s="37" t="s">
        <v>33</v>
      </c>
    </row>
    <row r="22" spans="1:2" x14ac:dyDescent="0.2">
      <c r="A22" s="36" t="s">
        <v>34</v>
      </c>
      <c r="B22" s="37" t="s">
        <v>35</v>
      </c>
    </row>
    <row r="23" spans="1:2" x14ac:dyDescent="0.2">
      <c r="A23" s="36" t="s">
        <v>36</v>
      </c>
      <c r="B23" s="37" t="s">
        <v>37</v>
      </c>
    </row>
    <row r="24" spans="1:2" x14ac:dyDescent="0.2">
      <c r="A24" s="36" t="s">
        <v>38</v>
      </c>
      <c r="B24" s="37" t="s">
        <v>39</v>
      </c>
    </row>
    <row r="25" spans="1:2" x14ac:dyDescent="0.2">
      <c r="A25" s="36" t="s">
        <v>40</v>
      </c>
      <c r="B25" s="37" t="s">
        <v>41</v>
      </c>
    </row>
    <row r="26" spans="1:2" x14ac:dyDescent="0.2">
      <c r="A26" s="36" t="s">
        <v>42</v>
      </c>
      <c r="B26" s="37" t="s">
        <v>43</v>
      </c>
    </row>
    <row r="27" spans="1:2" x14ac:dyDescent="0.2">
      <c r="A27" s="36" t="s">
        <v>44</v>
      </c>
      <c r="B27" s="37" t="s">
        <v>45</v>
      </c>
    </row>
    <row r="28" spans="1:2" x14ac:dyDescent="0.2">
      <c r="A28" s="36" t="s">
        <v>46</v>
      </c>
      <c r="B28" s="37" t="s">
        <v>47</v>
      </c>
    </row>
    <row r="29" spans="1:2" x14ac:dyDescent="0.2">
      <c r="A29" s="36" t="s">
        <v>48</v>
      </c>
      <c r="B29" s="37" t="s">
        <v>49</v>
      </c>
    </row>
    <row r="30" spans="1:2" x14ac:dyDescent="0.2">
      <c r="A30" s="36" t="s">
        <v>50</v>
      </c>
      <c r="B30" s="37" t="s">
        <v>51</v>
      </c>
    </row>
    <row r="31" spans="1:2" x14ac:dyDescent="0.2">
      <c r="A31" s="36" t="s">
        <v>52</v>
      </c>
      <c r="B31" s="37" t="s">
        <v>53</v>
      </c>
    </row>
    <row r="32" spans="1:2" x14ac:dyDescent="0.2">
      <c r="A32" s="36" t="s">
        <v>54</v>
      </c>
      <c r="B32" s="37" t="s">
        <v>55</v>
      </c>
    </row>
    <row r="33" spans="1:5" x14ac:dyDescent="0.2">
      <c r="A33" s="36"/>
      <c r="B33" s="37"/>
    </row>
    <row r="34" spans="1:5" x14ac:dyDescent="0.2">
      <c r="A34" s="4"/>
      <c r="B34" s="6"/>
    </row>
    <row r="35" spans="1:5" x14ac:dyDescent="0.2">
      <c r="A35" s="36" t="s">
        <v>56</v>
      </c>
      <c r="B35" s="37" t="s">
        <v>57</v>
      </c>
    </row>
    <row r="36" spans="1:5" x14ac:dyDescent="0.2">
      <c r="A36" s="36" t="s">
        <v>58</v>
      </c>
      <c r="B36" s="37" t="s">
        <v>59</v>
      </c>
    </row>
    <row r="37" spans="1:5" x14ac:dyDescent="0.2">
      <c r="A37" s="4"/>
      <c r="B37" s="7"/>
    </row>
    <row r="38" spans="1:5" x14ac:dyDescent="0.2">
      <c r="A38" s="4"/>
      <c r="B38" s="5" t="s">
        <v>60</v>
      </c>
    </row>
    <row r="39" spans="1:5" x14ac:dyDescent="0.2">
      <c r="A39" s="4" t="s">
        <v>61</v>
      </c>
      <c r="B39" s="37" t="s">
        <v>62</v>
      </c>
    </row>
    <row r="40" spans="1:5" x14ac:dyDescent="0.2">
      <c r="A40" s="4"/>
      <c r="B40" s="37" t="s">
        <v>63</v>
      </c>
    </row>
    <row r="41" spans="1:5" ht="12" thickBot="1" x14ac:dyDescent="0.25">
      <c r="A41" s="8"/>
      <c r="B41" s="9"/>
    </row>
    <row r="43" spans="1:5" ht="32.25" customHeight="1" x14ac:dyDescent="0.2">
      <c r="A43" s="126" t="s">
        <v>64</v>
      </c>
      <c r="B43" s="126"/>
      <c r="C43" s="98"/>
      <c r="D43" s="98"/>
      <c r="E43" s="9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28515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28515625" style="14" customWidth="1"/>
    <col min="5" max="5" width="24.5703125" style="14" customWidth="1"/>
    <col min="6" max="6" width="22.7109375" style="14" customWidth="1"/>
    <col min="7" max="8" width="16.7109375" style="14" customWidth="1"/>
    <col min="9" max="16384" width="9.28515625" style="14"/>
  </cols>
  <sheetData>
    <row r="1" spans="1:8" s="11" customFormat="1" ht="19.149999999999999" customHeight="1" x14ac:dyDescent="0.25">
      <c r="A1" s="127" t="str">
        <f>'Notas a los Edos Financieros'!A1</f>
        <v>Instituto Municipal de Vivienda de León, Guanajuato (IMUVI)</v>
      </c>
      <c r="B1" s="128"/>
      <c r="C1" s="128"/>
      <c r="D1" s="128"/>
      <c r="E1" s="128"/>
      <c r="F1" s="128"/>
      <c r="G1" s="10" t="s">
        <v>0</v>
      </c>
      <c r="H1" s="19">
        <f>'Notas a los Edos Financieros'!D1</f>
        <v>2022</v>
      </c>
    </row>
    <row r="2" spans="1:8" s="11" customFormat="1" ht="19.149999999999999" customHeight="1" x14ac:dyDescent="0.25">
      <c r="A2" s="127" t="s">
        <v>65</v>
      </c>
      <c r="B2" s="128"/>
      <c r="C2" s="128"/>
      <c r="D2" s="128"/>
      <c r="E2" s="128"/>
      <c r="F2" s="128"/>
      <c r="G2" s="10" t="s">
        <v>2</v>
      </c>
      <c r="H2" s="19" t="str">
        <f>'Notas a los Edos Financieros'!D2</f>
        <v>Trimestral</v>
      </c>
    </row>
    <row r="3" spans="1:8" s="11" customFormat="1" ht="19.149999999999999" customHeight="1" x14ac:dyDescent="0.25">
      <c r="A3" s="127" t="str">
        <f>'Notas a los Edos Financieros'!A3</f>
        <v>Correspondiente del 1 enero al 31 de diciembre de 2022</v>
      </c>
      <c r="B3" s="128"/>
      <c r="C3" s="128"/>
      <c r="D3" s="128"/>
      <c r="E3" s="128"/>
      <c r="F3" s="128"/>
      <c r="G3" s="10" t="s">
        <v>4</v>
      </c>
      <c r="H3" s="19">
        <f>'Notas a los Edos Financieros'!D3</f>
        <v>4</v>
      </c>
    </row>
    <row r="4" spans="1:8" x14ac:dyDescent="0.2">
      <c r="A4" s="12" t="s">
        <v>66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67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68</v>
      </c>
      <c r="B7" s="15" t="s">
        <v>69</v>
      </c>
      <c r="C7" s="15" t="s">
        <v>70</v>
      </c>
      <c r="D7" s="15" t="s">
        <v>71</v>
      </c>
      <c r="E7" s="15"/>
      <c r="F7" s="15"/>
      <c r="G7" s="15"/>
      <c r="H7" s="15"/>
    </row>
    <row r="8" spans="1:8" x14ac:dyDescent="0.2">
      <c r="A8" s="16">
        <v>1114</v>
      </c>
      <c r="B8" s="14" t="s">
        <v>72</v>
      </c>
      <c r="C8" s="18">
        <v>0</v>
      </c>
    </row>
    <row r="9" spans="1:8" x14ac:dyDescent="0.2">
      <c r="A9" s="16">
        <v>1115</v>
      </c>
      <c r="B9" s="14" t="s">
        <v>73</v>
      </c>
      <c r="C9" s="18">
        <v>0</v>
      </c>
    </row>
    <row r="10" spans="1:8" x14ac:dyDescent="0.2">
      <c r="A10" s="16">
        <v>1121</v>
      </c>
      <c r="B10" s="14" t="s">
        <v>74</v>
      </c>
      <c r="C10" s="18">
        <v>0</v>
      </c>
    </row>
    <row r="11" spans="1:8" x14ac:dyDescent="0.2">
      <c r="A11" s="16">
        <v>1211</v>
      </c>
      <c r="B11" s="14" t="s">
        <v>75</v>
      </c>
      <c r="C11" s="18">
        <v>0</v>
      </c>
    </row>
    <row r="13" spans="1:8" x14ac:dyDescent="0.2">
      <c r="A13" s="13" t="s">
        <v>76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68</v>
      </c>
      <c r="B14" s="15" t="s">
        <v>69</v>
      </c>
      <c r="C14" s="15" t="s">
        <v>70</v>
      </c>
      <c r="D14" s="15">
        <v>2021</v>
      </c>
      <c r="E14" s="15">
        <f>D14-1</f>
        <v>2020</v>
      </c>
      <c r="F14" s="15">
        <f>E14-1</f>
        <v>2019</v>
      </c>
      <c r="G14" s="15">
        <f>F14-1</f>
        <v>2018</v>
      </c>
      <c r="H14" s="15" t="s">
        <v>77</v>
      </c>
    </row>
    <row r="15" spans="1:8" x14ac:dyDescent="0.2">
      <c r="A15" s="16">
        <v>1122</v>
      </c>
      <c r="B15" s="14" t="s">
        <v>78</v>
      </c>
      <c r="C15" s="18">
        <v>23088614.02</v>
      </c>
      <c r="D15" s="18">
        <v>31015380</v>
      </c>
      <c r="E15" s="18">
        <v>40896735.049999997</v>
      </c>
      <c r="F15" s="18">
        <v>48953482.789999999</v>
      </c>
      <c r="G15" s="18">
        <v>41921977.560000002</v>
      </c>
      <c r="H15" s="14" t="s">
        <v>564</v>
      </c>
    </row>
    <row r="16" spans="1:8" x14ac:dyDescent="0.2">
      <c r="A16" s="16">
        <v>1124</v>
      </c>
      <c r="B16" s="14" t="s">
        <v>79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68</v>
      </c>
      <c r="B19" s="15" t="s">
        <v>69</v>
      </c>
      <c r="C19" s="15" t="s">
        <v>70</v>
      </c>
      <c r="D19" s="15" t="s">
        <v>81</v>
      </c>
      <c r="E19" s="15" t="s">
        <v>82</v>
      </c>
      <c r="F19" s="15" t="s">
        <v>83</v>
      </c>
      <c r="G19" s="15" t="s">
        <v>84</v>
      </c>
      <c r="H19" s="15" t="s">
        <v>85</v>
      </c>
    </row>
    <row r="20" spans="1:8" x14ac:dyDescent="0.2">
      <c r="A20" s="16">
        <v>1123</v>
      </c>
      <c r="B20" s="14" t="s">
        <v>86</v>
      </c>
      <c r="C20" s="18">
        <v>389110.06</v>
      </c>
      <c r="D20" s="18">
        <v>0</v>
      </c>
      <c r="E20" s="18">
        <v>0</v>
      </c>
      <c r="F20" s="18">
        <v>3874</v>
      </c>
      <c r="G20" s="18">
        <v>385236.06</v>
      </c>
    </row>
    <row r="21" spans="1:8" x14ac:dyDescent="0.2">
      <c r="A21" s="16">
        <v>1125</v>
      </c>
      <c r="B21" s="14" t="s">
        <v>87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6">
        <v>1126</v>
      </c>
      <c r="B22" s="97" t="s">
        <v>88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6">
        <v>1129</v>
      </c>
      <c r="B23" s="97" t="s">
        <v>89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90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93</v>
      </c>
      <c r="C27" s="18">
        <v>5904875.46</v>
      </c>
      <c r="D27" s="18">
        <v>113940.34</v>
      </c>
      <c r="E27" s="18">
        <v>508376.73</v>
      </c>
      <c r="F27" s="18">
        <v>0</v>
      </c>
      <c r="G27" s="18">
        <v>5282558.3899999997</v>
      </c>
    </row>
    <row r="28" spans="1:8" x14ac:dyDescent="0.2">
      <c r="A28" s="16">
        <v>1139</v>
      </c>
      <c r="B28" s="14" t="s">
        <v>94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95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68</v>
      </c>
      <c r="B31" s="15" t="s">
        <v>69</v>
      </c>
      <c r="C31" s="15" t="s">
        <v>70</v>
      </c>
      <c r="D31" s="15" t="s">
        <v>96</v>
      </c>
      <c r="E31" s="15" t="s">
        <v>97</v>
      </c>
      <c r="F31" s="15" t="s">
        <v>98</v>
      </c>
      <c r="G31" s="15" t="s">
        <v>99</v>
      </c>
      <c r="H31" s="15"/>
    </row>
    <row r="32" spans="1:8" x14ac:dyDescent="0.2">
      <c r="A32" s="16">
        <v>1140</v>
      </c>
      <c r="B32" s="14" t="s">
        <v>100</v>
      </c>
      <c r="C32" s="18">
        <f>SUM(C33:C37)</f>
        <v>226472403.5</v>
      </c>
    </row>
    <row r="33" spans="1:8" x14ac:dyDescent="0.2">
      <c r="A33" s="16">
        <v>1141</v>
      </c>
      <c r="B33" s="14" t="s">
        <v>101</v>
      </c>
      <c r="C33" s="18">
        <v>0</v>
      </c>
    </row>
    <row r="34" spans="1:8" x14ac:dyDescent="0.2">
      <c r="A34" s="16">
        <v>1142</v>
      </c>
      <c r="B34" s="14" t="s">
        <v>102</v>
      </c>
      <c r="C34" s="18">
        <v>52854400.859999999</v>
      </c>
      <c r="D34" s="14" t="s">
        <v>574</v>
      </c>
      <c r="E34" s="14" t="s">
        <v>575</v>
      </c>
      <c r="F34" s="14" t="s">
        <v>576</v>
      </c>
      <c r="G34" s="14" t="s">
        <v>570</v>
      </c>
    </row>
    <row r="35" spans="1:8" x14ac:dyDescent="0.2">
      <c r="A35" s="16">
        <v>1143</v>
      </c>
      <c r="B35" s="14" t="s">
        <v>103</v>
      </c>
      <c r="C35" s="18">
        <v>13020284.560000001</v>
      </c>
      <c r="D35" s="14" t="s">
        <v>577</v>
      </c>
      <c r="E35" s="14" t="s">
        <v>570</v>
      </c>
      <c r="F35" s="14" t="s">
        <v>570</v>
      </c>
      <c r="G35" s="14" t="s">
        <v>570</v>
      </c>
    </row>
    <row r="36" spans="1:8" x14ac:dyDescent="0.2">
      <c r="A36" s="16">
        <v>1144</v>
      </c>
      <c r="B36" s="14" t="s">
        <v>104</v>
      </c>
      <c r="C36" s="18">
        <v>160597718.08000001</v>
      </c>
      <c r="D36" s="14" t="s">
        <v>578</v>
      </c>
      <c r="E36" s="14" t="s">
        <v>570</v>
      </c>
      <c r="F36" s="14" t="s">
        <v>570</v>
      </c>
      <c r="G36" s="14" t="s">
        <v>570</v>
      </c>
    </row>
    <row r="37" spans="1:8" x14ac:dyDescent="0.2">
      <c r="A37" s="16">
        <v>1145</v>
      </c>
      <c r="B37" s="14" t="s">
        <v>105</v>
      </c>
      <c r="C37" s="18">
        <v>0</v>
      </c>
    </row>
    <row r="39" spans="1:8" x14ac:dyDescent="0.2">
      <c r="A39" s="13" t="s">
        <v>106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68</v>
      </c>
      <c r="B40" s="15" t="s">
        <v>69</v>
      </c>
      <c r="C40" s="15" t="s">
        <v>70</v>
      </c>
      <c r="D40" s="15" t="s">
        <v>107</v>
      </c>
      <c r="E40" s="15" t="s">
        <v>108</v>
      </c>
      <c r="F40" s="15" t="s">
        <v>109</v>
      </c>
      <c r="G40" s="15"/>
      <c r="H40" s="15"/>
    </row>
    <row r="41" spans="1:8" x14ac:dyDescent="0.2">
      <c r="A41" s="16">
        <v>1150</v>
      </c>
      <c r="B41" s="14" t="s">
        <v>110</v>
      </c>
      <c r="C41" s="18">
        <f>SUM(C42)</f>
        <v>0</v>
      </c>
    </row>
    <row r="42" spans="1:8" x14ac:dyDescent="0.2">
      <c r="A42" s="16">
        <v>1151</v>
      </c>
      <c r="B42" s="14" t="s">
        <v>111</v>
      </c>
      <c r="C42" s="18">
        <v>0</v>
      </c>
    </row>
    <row r="44" spans="1:8" x14ac:dyDescent="0.2">
      <c r="A44" s="13" t="s">
        <v>112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68</v>
      </c>
      <c r="B45" s="15" t="s">
        <v>69</v>
      </c>
      <c r="C45" s="15" t="s">
        <v>70</v>
      </c>
      <c r="D45" s="15" t="s">
        <v>71</v>
      </c>
      <c r="E45" s="15" t="s">
        <v>85</v>
      </c>
      <c r="F45" s="15"/>
      <c r="G45" s="15"/>
      <c r="H45" s="15"/>
    </row>
    <row r="46" spans="1:8" x14ac:dyDescent="0.2">
      <c r="A46" s="16">
        <v>1213</v>
      </c>
      <c r="B46" s="14" t="s">
        <v>113</v>
      </c>
      <c r="C46" s="18">
        <v>0</v>
      </c>
    </row>
    <row r="48" spans="1:8" x14ac:dyDescent="0.2">
      <c r="A48" s="13" t="s">
        <v>114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68</v>
      </c>
      <c r="B49" s="15" t="s">
        <v>69</v>
      </c>
      <c r="C49" s="15" t="s">
        <v>70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115</v>
      </c>
      <c r="C50" s="18">
        <v>0</v>
      </c>
    </row>
    <row r="52" spans="1:8" x14ac:dyDescent="0.2">
      <c r="A52" s="13" t="s">
        <v>116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68</v>
      </c>
      <c r="B53" s="15" t="s">
        <v>69</v>
      </c>
      <c r="C53" s="15" t="s">
        <v>70</v>
      </c>
      <c r="D53" s="15" t="s">
        <v>117</v>
      </c>
      <c r="E53" s="15" t="s">
        <v>118</v>
      </c>
      <c r="F53" s="15" t="s">
        <v>107</v>
      </c>
      <c r="G53" s="15" t="s">
        <v>119</v>
      </c>
      <c r="H53" s="15" t="s">
        <v>120</v>
      </c>
    </row>
    <row r="54" spans="1:8" x14ac:dyDescent="0.2">
      <c r="A54" s="16">
        <v>1230</v>
      </c>
      <c r="B54" s="14" t="s">
        <v>121</v>
      </c>
      <c r="C54" s="18">
        <f>SUM(C55:C61)</f>
        <v>48053878.25</v>
      </c>
      <c r="D54" s="18">
        <f t="shared" ref="D54:E54" si="0">SUM(D55:D61)</f>
        <v>607612.29</v>
      </c>
      <c r="E54" s="18">
        <f t="shared" si="0"/>
        <v>-17060412.620000001</v>
      </c>
    </row>
    <row r="55" spans="1:8" x14ac:dyDescent="0.2">
      <c r="A55" s="16">
        <v>1231</v>
      </c>
      <c r="B55" s="14" t="s">
        <v>122</v>
      </c>
      <c r="C55" s="18">
        <v>1084850.3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123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124</v>
      </c>
      <c r="C57" s="18">
        <v>46969027.950000003</v>
      </c>
      <c r="D57" s="18">
        <v>607612.29</v>
      </c>
      <c r="E57" s="18">
        <v>-17060412.620000001</v>
      </c>
      <c r="F57" s="14" t="s">
        <v>572</v>
      </c>
      <c r="G57" s="116">
        <v>3.3000000000000002E-2</v>
      </c>
      <c r="H57" s="115" t="s">
        <v>573</v>
      </c>
    </row>
    <row r="58" spans="1:8" x14ac:dyDescent="0.2">
      <c r="A58" s="16">
        <v>1234</v>
      </c>
      <c r="B58" s="14" t="s">
        <v>125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126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127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128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129</v>
      </c>
      <c r="C62" s="18">
        <f>SUM(C63:C70)</f>
        <v>19003544.869999997</v>
      </c>
      <c r="D62" s="18">
        <f t="shared" ref="D62:E62" si="1">SUM(D63:D70)</f>
        <v>1188565.24</v>
      </c>
      <c r="E62" s="18">
        <f t="shared" si="1"/>
        <v>-14719642.819999998</v>
      </c>
    </row>
    <row r="63" spans="1:8" ht="33.75" x14ac:dyDescent="0.2">
      <c r="A63" s="16">
        <v>1241</v>
      </c>
      <c r="B63" s="14" t="s">
        <v>130</v>
      </c>
      <c r="C63" s="18">
        <v>7704844.9299999997</v>
      </c>
      <c r="D63" s="18">
        <v>540924.30000000005</v>
      </c>
      <c r="E63" s="18">
        <v>-5692210.7199999997</v>
      </c>
      <c r="F63" s="14" t="s">
        <v>572</v>
      </c>
      <c r="G63" s="116">
        <v>0.1</v>
      </c>
      <c r="H63" s="115" t="s">
        <v>573</v>
      </c>
    </row>
    <row r="64" spans="1:8" x14ac:dyDescent="0.2">
      <c r="A64" s="16">
        <v>1242</v>
      </c>
      <c r="B64" s="14" t="s">
        <v>131</v>
      </c>
      <c r="C64" s="18">
        <v>113253.02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132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133</v>
      </c>
      <c r="C66" s="18">
        <v>10347983.1</v>
      </c>
      <c r="D66" s="18">
        <v>584051.14</v>
      </c>
      <c r="E66" s="18">
        <v>-8574668.5700000003</v>
      </c>
      <c r="F66" s="14" t="s">
        <v>572</v>
      </c>
      <c r="G66" s="116">
        <v>0.2</v>
      </c>
      <c r="H66" s="115" t="s">
        <v>573</v>
      </c>
    </row>
    <row r="67" spans="1:8" x14ac:dyDescent="0.2">
      <c r="A67" s="16">
        <v>1245</v>
      </c>
      <c r="B67" s="14" t="s">
        <v>134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135</v>
      </c>
      <c r="C68" s="18">
        <v>837463.82</v>
      </c>
      <c r="D68" s="18">
        <v>63589.8</v>
      </c>
      <c r="E68" s="18">
        <v>-452763.53</v>
      </c>
      <c r="F68" s="14" t="s">
        <v>572</v>
      </c>
      <c r="G68" s="116">
        <v>0.1</v>
      </c>
      <c r="H68" s="115" t="s">
        <v>573</v>
      </c>
    </row>
    <row r="69" spans="1:8" x14ac:dyDescent="0.2">
      <c r="A69" s="16">
        <v>1247</v>
      </c>
      <c r="B69" s="14" t="s">
        <v>136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137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138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68</v>
      </c>
      <c r="B73" s="15" t="s">
        <v>69</v>
      </c>
      <c r="C73" s="15" t="s">
        <v>70</v>
      </c>
      <c r="D73" s="15" t="s">
        <v>139</v>
      </c>
      <c r="E73" s="15" t="s">
        <v>140</v>
      </c>
      <c r="F73" s="15" t="s">
        <v>107</v>
      </c>
      <c r="G73" s="15" t="s">
        <v>119</v>
      </c>
      <c r="H73" s="15" t="s">
        <v>120</v>
      </c>
    </row>
    <row r="74" spans="1:8" x14ac:dyDescent="0.2">
      <c r="A74" s="16">
        <v>1250</v>
      </c>
      <c r="B74" s="14" t="s">
        <v>141</v>
      </c>
      <c r="C74" s="18">
        <f>SUM(C75:C79)</f>
        <v>2876014.11</v>
      </c>
      <c r="D74" s="18">
        <f t="shared" ref="D74:E74" si="2">SUM(D75:D79)</f>
        <v>855944.82</v>
      </c>
      <c r="E74" s="18">
        <f t="shared" si="2"/>
        <v>-2417218.13</v>
      </c>
    </row>
    <row r="75" spans="1:8" x14ac:dyDescent="0.2">
      <c r="A75" s="16">
        <v>1251</v>
      </c>
      <c r="B75" s="14" t="s">
        <v>142</v>
      </c>
      <c r="C75" s="18">
        <v>99994.8</v>
      </c>
      <c r="D75" s="18">
        <v>6641</v>
      </c>
      <c r="E75" s="18">
        <v>-53507.8</v>
      </c>
      <c r="F75" s="14" t="s">
        <v>589</v>
      </c>
      <c r="G75" s="14" t="s">
        <v>570</v>
      </c>
      <c r="H75" s="14" t="s">
        <v>571</v>
      </c>
    </row>
    <row r="76" spans="1:8" x14ac:dyDescent="0.2">
      <c r="A76" s="16">
        <v>1252</v>
      </c>
      <c r="B76" s="14" t="s">
        <v>143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144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145</v>
      </c>
      <c r="C78" s="18">
        <v>2776019.31</v>
      </c>
      <c r="D78" s="18">
        <v>849303.82</v>
      </c>
      <c r="E78" s="18">
        <v>-2363710.33</v>
      </c>
      <c r="F78" s="14" t="s">
        <v>569</v>
      </c>
      <c r="G78" s="14" t="s">
        <v>570</v>
      </c>
      <c r="H78" s="14" t="s">
        <v>571</v>
      </c>
    </row>
    <row r="79" spans="1:8" x14ac:dyDescent="0.2">
      <c r="A79" s="16">
        <v>1259</v>
      </c>
      <c r="B79" s="14" t="s">
        <v>146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147</v>
      </c>
      <c r="C80" s="18">
        <f>SUM(C81:C86)</f>
        <v>0</v>
      </c>
      <c r="D80" s="18">
        <f t="shared" ref="D80:E80" si="3">SUM(D81:D86)</f>
        <v>0</v>
      </c>
      <c r="E80" s="18">
        <f t="shared" si="3"/>
        <v>0</v>
      </c>
    </row>
    <row r="81" spans="1:8" x14ac:dyDescent="0.2">
      <c r="A81" s="16">
        <v>1271</v>
      </c>
      <c r="B81" s="14" t="s">
        <v>148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149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150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151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152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153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154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68</v>
      </c>
      <c r="B89" s="15" t="s">
        <v>69</v>
      </c>
      <c r="C89" s="15" t="s">
        <v>70</v>
      </c>
      <c r="D89" s="15" t="s">
        <v>155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156</v>
      </c>
      <c r="C90" s="18">
        <f>SUM(C91:C92)</f>
        <v>-1650088.71</v>
      </c>
    </row>
    <row r="91" spans="1:8" ht="90" x14ac:dyDescent="0.2">
      <c r="A91" s="16">
        <v>1161</v>
      </c>
      <c r="B91" s="14" t="s">
        <v>157</v>
      </c>
      <c r="C91" s="18">
        <v>-1650088.71</v>
      </c>
      <c r="D91" s="115" t="s">
        <v>568</v>
      </c>
    </row>
    <row r="92" spans="1:8" x14ac:dyDescent="0.2">
      <c r="A92" s="16">
        <v>1162</v>
      </c>
      <c r="B92" s="14" t="s">
        <v>158</v>
      </c>
      <c r="C92" s="18">
        <v>0</v>
      </c>
    </row>
    <row r="94" spans="1:8" x14ac:dyDescent="0.2">
      <c r="A94" s="13" t="s">
        <v>159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68</v>
      </c>
      <c r="B95" s="15" t="s">
        <v>69</v>
      </c>
      <c r="C95" s="15" t="s">
        <v>70</v>
      </c>
      <c r="D95" s="15" t="s">
        <v>85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160</v>
      </c>
      <c r="C96" s="18">
        <f>SUM(C97:C99)</f>
        <v>0</v>
      </c>
    </row>
    <row r="97" spans="1:8" x14ac:dyDescent="0.2">
      <c r="A97" s="16">
        <v>1291</v>
      </c>
      <c r="B97" s="14" t="s">
        <v>161</v>
      </c>
      <c r="C97" s="18">
        <v>0</v>
      </c>
    </row>
    <row r="98" spans="1:8" x14ac:dyDescent="0.2">
      <c r="A98" s="16">
        <v>1292</v>
      </c>
      <c r="B98" s="14" t="s">
        <v>162</v>
      </c>
      <c r="C98" s="18">
        <v>0</v>
      </c>
    </row>
    <row r="99" spans="1:8" x14ac:dyDescent="0.2">
      <c r="A99" s="16">
        <v>1293</v>
      </c>
      <c r="B99" s="14" t="s">
        <v>163</v>
      </c>
      <c r="C99" s="18">
        <v>0</v>
      </c>
    </row>
    <row r="101" spans="1:8" x14ac:dyDescent="0.2">
      <c r="A101" s="13" t="s">
        <v>164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68</v>
      </c>
      <c r="B102" s="15" t="s">
        <v>69</v>
      </c>
      <c r="C102" s="15" t="s">
        <v>70</v>
      </c>
      <c r="D102" s="15" t="s">
        <v>81</v>
      </c>
      <c r="E102" s="15" t="s">
        <v>82</v>
      </c>
      <c r="F102" s="15" t="s">
        <v>83</v>
      </c>
      <c r="G102" s="15" t="s">
        <v>165</v>
      </c>
      <c r="H102" s="15" t="s">
        <v>166</v>
      </c>
    </row>
    <row r="103" spans="1:8" x14ac:dyDescent="0.2">
      <c r="A103" s="16">
        <v>2110</v>
      </c>
      <c r="B103" s="14" t="s">
        <v>167</v>
      </c>
      <c r="C103" s="18">
        <f>SUM(C104:C112)</f>
        <v>7299762.3499999996</v>
      </c>
      <c r="D103" s="18">
        <f t="shared" ref="D103:G103" si="4">SUM(D104:D112)</f>
        <v>3519280.0599999996</v>
      </c>
      <c r="E103" s="18">
        <f t="shared" si="4"/>
        <v>2375069.7199999997</v>
      </c>
      <c r="F103" s="18">
        <f t="shared" si="4"/>
        <v>0</v>
      </c>
      <c r="G103" s="18">
        <f t="shared" si="4"/>
        <v>1405412.57</v>
      </c>
    </row>
    <row r="104" spans="1:8" x14ac:dyDescent="0.2">
      <c r="A104" s="16">
        <v>2111</v>
      </c>
      <c r="B104" s="14" t="s">
        <v>168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169</v>
      </c>
      <c r="C105" s="18">
        <v>1405180.96</v>
      </c>
      <c r="D105" s="18">
        <v>510201.11999999994</v>
      </c>
      <c r="E105" s="18">
        <v>894979.84</v>
      </c>
      <c r="F105" s="18">
        <v>0</v>
      </c>
      <c r="G105" s="18">
        <v>0</v>
      </c>
      <c r="H105" s="14" t="s">
        <v>567</v>
      </c>
    </row>
    <row r="106" spans="1:8" x14ac:dyDescent="0.2">
      <c r="A106" s="16">
        <v>2113</v>
      </c>
      <c r="B106" s="14" t="s">
        <v>170</v>
      </c>
      <c r="C106" s="18">
        <v>2364296.13</v>
      </c>
      <c r="D106" s="18">
        <v>835904.43</v>
      </c>
      <c r="E106" s="18">
        <v>1243072.21</v>
      </c>
      <c r="F106" s="18">
        <v>0</v>
      </c>
      <c r="G106" s="18">
        <v>285319.49</v>
      </c>
      <c r="H106" s="14" t="s">
        <v>567</v>
      </c>
    </row>
    <row r="107" spans="1:8" x14ac:dyDescent="0.2">
      <c r="A107" s="16">
        <v>2114</v>
      </c>
      <c r="B107" s="14" t="s">
        <v>171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172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174</v>
      </c>
      <c r="C110" s="18">
        <v>2148179.13</v>
      </c>
      <c r="D110" s="18">
        <v>1911161.46</v>
      </c>
      <c r="E110" s="18">
        <v>237017.67</v>
      </c>
      <c r="F110" s="18">
        <v>0</v>
      </c>
      <c r="G110" s="18">
        <v>0</v>
      </c>
      <c r="H110" s="14" t="s">
        <v>567</v>
      </c>
    </row>
    <row r="111" spans="1:8" x14ac:dyDescent="0.2">
      <c r="A111" s="16">
        <v>2118</v>
      </c>
      <c r="B111" s="14" t="s">
        <v>175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176</v>
      </c>
      <c r="C112" s="18">
        <v>1382106.13</v>
      </c>
      <c r="D112" s="18">
        <v>262013.04999999981</v>
      </c>
      <c r="E112" s="18">
        <v>0</v>
      </c>
      <c r="F112" s="18">
        <v>0</v>
      </c>
      <c r="G112" s="18">
        <v>1120093.08</v>
      </c>
      <c r="H112" s="14" t="s">
        <v>567</v>
      </c>
    </row>
    <row r="113" spans="1:8" x14ac:dyDescent="0.2">
      <c r="A113" s="16">
        <v>2120</v>
      </c>
      <c r="B113" s="14" t="s">
        <v>177</v>
      </c>
      <c r="C113" s="18">
        <f>SUM(C114:C116)</f>
        <v>0</v>
      </c>
      <c r="D113" s="18">
        <f t="shared" ref="D113:G113" si="5">SUM(D114:D116)</f>
        <v>0</v>
      </c>
      <c r="E113" s="18">
        <f t="shared" si="5"/>
        <v>0</v>
      </c>
      <c r="F113" s="18">
        <f t="shared" si="5"/>
        <v>0</v>
      </c>
      <c r="G113" s="18">
        <f t="shared" si="5"/>
        <v>0</v>
      </c>
    </row>
    <row r="114" spans="1:8" x14ac:dyDescent="0.2">
      <c r="A114" s="16">
        <v>2121</v>
      </c>
      <c r="B114" s="14" t="s">
        <v>178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179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180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181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68</v>
      </c>
      <c r="B119" s="15" t="s">
        <v>69</v>
      </c>
      <c r="C119" s="15" t="s">
        <v>70</v>
      </c>
      <c r="D119" s="15" t="s">
        <v>182</v>
      </c>
      <c r="E119" s="15" t="s">
        <v>85</v>
      </c>
      <c r="F119" s="15"/>
      <c r="G119" s="15"/>
      <c r="H119" s="15"/>
    </row>
    <row r="120" spans="1:8" x14ac:dyDescent="0.2">
      <c r="A120" s="16">
        <v>2160</v>
      </c>
      <c r="B120" s="14" t="s">
        <v>183</v>
      </c>
      <c r="C120" s="18">
        <f>SUM(C121:C126)</f>
        <v>23756914.34</v>
      </c>
    </row>
    <row r="121" spans="1:8" x14ac:dyDescent="0.2">
      <c r="A121" s="16">
        <v>2161</v>
      </c>
      <c r="B121" s="14" t="s">
        <v>184</v>
      </c>
      <c r="C121" s="18">
        <v>0</v>
      </c>
    </row>
    <row r="122" spans="1:8" ht="90" x14ac:dyDescent="0.2">
      <c r="A122" s="16">
        <v>2162</v>
      </c>
      <c r="B122" s="14" t="s">
        <v>185</v>
      </c>
      <c r="C122" s="18">
        <v>23756914.34</v>
      </c>
      <c r="D122" s="14" t="s">
        <v>565</v>
      </c>
      <c r="E122" s="115" t="s">
        <v>566</v>
      </c>
    </row>
    <row r="123" spans="1:8" x14ac:dyDescent="0.2">
      <c r="A123" s="16">
        <v>2163</v>
      </c>
      <c r="B123" s="14" t="s">
        <v>186</v>
      </c>
      <c r="C123" s="18">
        <v>0</v>
      </c>
    </row>
    <row r="124" spans="1:8" x14ac:dyDescent="0.2">
      <c r="A124" s="16">
        <v>2164</v>
      </c>
      <c r="B124" s="14" t="s">
        <v>187</v>
      </c>
      <c r="C124" s="18">
        <v>0</v>
      </c>
    </row>
    <row r="125" spans="1:8" x14ac:dyDescent="0.2">
      <c r="A125" s="16">
        <v>2165</v>
      </c>
      <c r="B125" s="14" t="s">
        <v>188</v>
      </c>
      <c r="C125" s="18">
        <v>0</v>
      </c>
    </row>
    <row r="126" spans="1:8" x14ac:dyDescent="0.2">
      <c r="A126" s="16">
        <v>2166</v>
      </c>
      <c r="B126" s="14" t="s">
        <v>189</v>
      </c>
      <c r="C126" s="18">
        <v>0</v>
      </c>
    </row>
    <row r="127" spans="1:8" x14ac:dyDescent="0.2">
      <c r="A127" s="16">
        <v>2250</v>
      </c>
      <c r="B127" s="14" t="s">
        <v>190</v>
      </c>
      <c r="C127" s="18">
        <f>SUM(C128:C133)</f>
        <v>0</v>
      </c>
    </row>
    <row r="128" spans="1:8" x14ac:dyDescent="0.2">
      <c r="A128" s="16">
        <v>2251</v>
      </c>
      <c r="B128" s="14" t="s">
        <v>191</v>
      </c>
      <c r="C128" s="18">
        <v>0</v>
      </c>
    </row>
    <row r="129" spans="1:8" x14ac:dyDescent="0.2">
      <c r="A129" s="16">
        <v>2252</v>
      </c>
      <c r="B129" s="14" t="s">
        <v>192</v>
      </c>
      <c r="C129" s="18">
        <v>0</v>
      </c>
    </row>
    <row r="130" spans="1:8" x14ac:dyDescent="0.2">
      <c r="A130" s="16">
        <v>2253</v>
      </c>
      <c r="B130" s="14" t="s">
        <v>193</v>
      </c>
      <c r="C130" s="18">
        <v>0</v>
      </c>
    </row>
    <row r="131" spans="1:8" x14ac:dyDescent="0.2">
      <c r="A131" s="16">
        <v>2254</v>
      </c>
      <c r="B131" s="14" t="s">
        <v>194</v>
      </c>
      <c r="C131" s="18">
        <v>0</v>
      </c>
    </row>
    <row r="132" spans="1:8" x14ac:dyDescent="0.2">
      <c r="A132" s="16">
        <v>2255</v>
      </c>
      <c r="B132" s="14" t="s">
        <v>195</v>
      </c>
      <c r="C132" s="18">
        <v>0</v>
      </c>
    </row>
    <row r="133" spans="1:8" x14ac:dyDescent="0.2">
      <c r="A133" s="16">
        <v>2256</v>
      </c>
      <c r="B133" s="14" t="s">
        <v>196</v>
      </c>
      <c r="C133" s="18">
        <v>0</v>
      </c>
    </row>
    <row r="135" spans="1:8" x14ac:dyDescent="0.2">
      <c r="A135" s="13" t="s">
        <v>197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68</v>
      </c>
      <c r="B136" s="17" t="s">
        <v>69</v>
      </c>
      <c r="C136" s="17" t="s">
        <v>70</v>
      </c>
      <c r="D136" s="17" t="s">
        <v>182</v>
      </c>
      <c r="E136" s="17" t="s">
        <v>85</v>
      </c>
      <c r="F136" s="17"/>
      <c r="G136" s="17"/>
      <c r="H136" s="17"/>
    </row>
    <row r="137" spans="1:8" x14ac:dyDescent="0.2">
      <c r="A137" s="16">
        <v>2159</v>
      </c>
      <c r="B137" s="14" t="s">
        <v>198</v>
      </c>
      <c r="C137" s="18">
        <v>0</v>
      </c>
    </row>
    <row r="138" spans="1:8" x14ac:dyDescent="0.2">
      <c r="A138" s="16">
        <v>2199</v>
      </c>
      <c r="B138" s="14" t="s">
        <v>199</v>
      </c>
      <c r="C138" s="18">
        <v>0</v>
      </c>
    </row>
    <row r="139" spans="1:8" x14ac:dyDescent="0.2">
      <c r="A139" s="16">
        <v>2240</v>
      </c>
      <c r="B139" s="14" t="s">
        <v>200</v>
      </c>
      <c r="C139" s="18">
        <f>SUM(C140:C142)</f>
        <v>0</v>
      </c>
    </row>
    <row r="140" spans="1:8" x14ac:dyDescent="0.2">
      <c r="A140" s="16">
        <v>2241</v>
      </c>
      <c r="B140" s="14" t="s">
        <v>201</v>
      </c>
      <c r="C140" s="18">
        <v>0</v>
      </c>
    </row>
    <row r="141" spans="1:8" x14ac:dyDescent="0.2">
      <c r="A141" s="16">
        <v>2242</v>
      </c>
      <c r="B141" s="14" t="s">
        <v>202</v>
      </c>
      <c r="C141" s="18">
        <v>0</v>
      </c>
    </row>
    <row r="142" spans="1:8" x14ac:dyDescent="0.2">
      <c r="A142" s="16">
        <v>2249</v>
      </c>
      <c r="B142" s="14" t="s">
        <v>203</v>
      </c>
      <c r="C142" s="18">
        <v>0</v>
      </c>
    </row>
    <row r="144" spans="1:8" x14ac:dyDescent="0.2">
      <c r="B144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28515625" defaultRowHeight="11.25" x14ac:dyDescent="0.2"/>
  <cols>
    <col min="1" max="1" width="10" style="14" customWidth="1"/>
    <col min="2" max="2" width="72.7109375" style="14" bestFit="1" customWidth="1"/>
    <col min="3" max="3" width="15.7109375" style="14" customWidth="1"/>
    <col min="4" max="5" width="19.7109375" style="14" customWidth="1"/>
    <col min="6" max="16384" width="9.28515625" style="14"/>
  </cols>
  <sheetData>
    <row r="1" spans="1:5" s="20" customFormat="1" ht="19.149999999999999" customHeight="1" x14ac:dyDescent="0.25">
      <c r="A1" s="129" t="str">
        <f>ESF!A1</f>
        <v>Instituto Municipal de Vivienda de León, Guanajuato (IMUVI)</v>
      </c>
      <c r="B1" s="129"/>
      <c r="C1" s="129"/>
      <c r="D1" s="10" t="s">
        <v>0</v>
      </c>
      <c r="E1" s="19">
        <f>'Notas a los Edos Financieros'!D1</f>
        <v>2022</v>
      </c>
    </row>
    <row r="2" spans="1:5" s="11" customFormat="1" ht="19.149999999999999" customHeight="1" x14ac:dyDescent="0.25">
      <c r="A2" s="129" t="s">
        <v>204</v>
      </c>
      <c r="B2" s="129"/>
      <c r="C2" s="129"/>
      <c r="D2" s="10" t="s">
        <v>2</v>
      </c>
      <c r="E2" s="19" t="str">
        <f>'Notas a los Edos Financieros'!D2</f>
        <v>Trimestral</v>
      </c>
    </row>
    <row r="3" spans="1:5" s="11" customFormat="1" ht="19.149999999999999" customHeight="1" x14ac:dyDescent="0.25">
      <c r="A3" s="129" t="str">
        <f>ESF!A3</f>
        <v>Correspondiente del 1 enero al 31 de diciembre de 2022</v>
      </c>
      <c r="B3" s="129"/>
      <c r="C3" s="129"/>
      <c r="D3" s="10" t="s">
        <v>4</v>
      </c>
      <c r="E3" s="19">
        <f>'Notas a los Edos Financieros'!D3</f>
        <v>4</v>
      </c>
    </row>
    <row r="4" spans="1:5" x14ac:dyDescent="0.2">
      <c r="A4" s="12" t="s">
        <v>66</v>
      </c>
      <c r="B4" s="13"/>
      <c r="C4" s="13"/>
      <c r="D4" s="13"/>
      <c r="E4" s="13"/>
    </row>
    <row r="6" spans="1:5" x14ac:dyDescent="0.2">
      <c r="A6" s="38" t="s">
        <v>205</v>
      </c>
      <c r="B6" s="38"/>
      <c r="C6" s="38"/>
      <c r="D6" s="38"/>
      <c r="E6" s="38"/>
    </row>
    <row r="7" spans="1:5" x14ac:dyDescent="0.2">
      <c r="A7" s="39" t="s">
        <v>68</v>
      </c>
      <c r="B7" s="39" t="s">
        <v>69</v>
      </c>
      <c r="C7" s="39" t="s">
        <v>70</v>
      </c>
      <c r="D7" s="39" t="s">
        <v>206</v>
      </c>
      <c r="E7" s="39"/>
    </row>
    <row r="8" spans="1:5" x14ac:dyDescent="0.2">
      <c r="A8" s="41">
        <v>4100</v>
      </c>
      <c r="B8" s="42" t="s">
        <v>39</v>
      </c>
      <c r="C8" s="45">
        <f>+C9+C19+C25+C28+C34+C37+C46</f>
        <v>23866458.16</v>
      </c>
      <c r="D8" s="42"/>
      <c r="E8" s="40"/>
    </row>
    <row r="9" spans="1:5" x14ac:dyDescent="0.2">
      <c r="A9" s="41">
        <v>4110</v>
      </c>
      <c r="B9" s="42" t="s">
        <v>207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208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209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210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211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212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213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214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215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216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217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218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219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220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221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222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223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224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225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226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227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228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229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230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231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232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232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233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234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235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236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237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238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239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240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241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242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243</v>
      </c>
      <c r="C46" s="45">
        <f>SUM(C47:C54)</f>
        <v>23866458.16</v>
      </c>
      <c r="D46" s="42"/>
      <c r="E46" s="40"/>
    </row>
    <row r="47" spans="1:5" x14ac:dyDescent="0.2">
      <c r="A47" s="41">
        <v>4171</v>
      </c>
      <c r="B47" s="42" t="s">
        <v>244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245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246</v>
      </c>
      <c r="C49" s="45">
        <v>23866458.16</v>
      </c>
      <c r="D49" s="43" t="s">
        <v>579</v>
      </c>
      <c r="E49" s="40"/>
    </row>
    <row r="50" spans="1:5" ht="22.5" x14ac:dyDescent="0.2">
      <c r="A50" s="41">
        <v>4174</v>
      </c>
      <c r="B50" s="43" t="s">
        <v>247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248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249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250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251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252</v>
      </c>
      <c r="B56" s="38"/>
      <c r="C56" s="38"/>
      <c r="D56" s="38"/>
      <c r="E56" s="38"/>
    </row>
    <row r="57" spans="1:5" x14ac:dyDescent="0.2">
      <c r="A57" s="39" t="s">
        <v>68</v>
      </c>
      <c r="B57" s="39" t="s">
        <v>69</v>
      </c>
      <c r="C57" s="39" t="s">
        <v>70</v>
      </c>
      <c r="D57" s="39" t="s">
        <v>206</v>
      </c>
      <c r="E57" s="39"/>
    </row>
    <row r="58" spans="1:5" ht="33.75" x14ac:dyDescent="0.2">
      <c r="A58" s="41">
        <v>4200</v>
      </c>
      <c r="B58" s="43" t="s">
        <v>253</v>
      </c>
      <c r="C58" s="45">
        <f>+C59+C65</f>
        <v>63853284</v>
      </c>
      <c r="D58" s="42"/>
      <c r="E58" s="40"/>
    </row>
    <row r="59" spans="1:5" ht="22.5" x14ac:dyDescent="0.2">
      <c r="A59" s="41">
        <v>4210</v>
      </c>
      <c r="B59" s="43" t="s">
        <v>254</v>
      </c>
      <c r="C59" s="45">
        <f>SUM(C60:C64)</f>
        <v>0</v>
      </c>
      <c r="D59" s="42"/>
      <c r="E59" s="40"/>
    </row>
    <row r="60" spans="1:5" x14ac:dyDescent="0.2">
      <c r="A60" s="41">
        <v>4211</v>
      </c>
      <c r="B60" s="42" t="s">
        <v>255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256</v>
      </c>
      <c r="C61" s="45">
        <v>0</v>
      </c>
      <c r="D61" s="42"/>
      <c r="E61" s="40"/>
    </row>
    <row r="62" spans="1:5" x14ac:dyDescent="0.2">
      <c r="A62" s="41">
        <v>4213</v>
      </c>
      <c r="B62" s="42" t="s">
        <v>257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258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259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260</v>
      </c>
      <c r="C65" s="45">
        <f>SUM(C66:C69)</f>
        <v>63853284</v>
      </c>
      <c r="D65" s="42"/>
      <c r="E65" s="40"/>
    </row>
    <row r="66" spans="1:5" x14ac:dyDescent="0.2">
      <c r="A66" s="41">
        <v>4221</v>
      </c>
      <c r="B66" s="42" t="s">
        <v>261</v>
      </c>
      <c r="C66" s="45">
        <v>63853284</v>
      </c>
      <c r="D66" s="42" t="s">
        <v>580</v>
      </c>
      <c r="E66" s="40"/>
    </row>
    <row r="67" spans="1:5" x14ac:dyDescent="0.2">
      <c r="A67" s="41">
        <v>4223</v>
      </c>
      <c r="B67" s="42" t="s">
        <v>262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263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264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265</v>
      </c>
      <c r="B71" s="38"/>
      <c r="C71" s="38"/>
      <c r="D71" s="38"/>
      <c r="E71" s="38"/>
    </row>
    <row r="72" spans="1:5" x14ac:dyDescent="0.2">
      <c r="A72" s="39" t="s">
        <v>68</v>
      </c>
      <c r="B72" s="39" t="s">
        <v>69</v>
      </c>
      <c r="C72" s="39" t="s">
        <v>70</v>
      </c>
      <c r="D72" s="39" t="s">
        <v>182</v>
      </c>
      <c r="E72" s="39" t="s">
        <v>85</v>
      </c>
    </row>
    <row r="73" spans="1:5" x14ac:dyDescent="0.2">
      <c r="A73" s="44">
        <v>4300</v>
      </c>
      <c r="B73" s="42" t="s">
        <v>43</v>
      </c>
      <c r="C73" s="45">
        <f>+C74+C77+C83+C85+C87</f>
        <v>28195603.07</v>
      </c>
      <c r="D73" s="42"/>
      <c r="E73" s="42"/>
    </row>
    <row r="74" spans="1:5" x14ac:dyDescent="0.2">
      <c r="A74" s="44">
        <v>4310</v>
      </c>
      <c r="B74" s="42" t="s">
        <v>266</v>
      </c>
      <c r="C74" s="45">
        <f>SUM(C75:C76)</f>
        <v>22832437.199999999</v>
      </c>
      <c r="D74" s="42"/>
      <c r="E74" s="42"/>
    </row>
    <row r="75" spans="1:5" ht="45" x14ac:dyDescent="0.2">
      <c r="A75" s="44">
        <v>4311</v>
      </c>
      <c r="B75" s="42" t="s">
        <v>267</v>
      </c>
      <c r="C75" s="45">
        <v>22832437.199999999</v>
      </c>
      <c r="D75" s="42" t="s">
        <v>581</v>
      </c>
      <c r="E75" s="43" t="s">
        <v>582</v>
      </c>
    </row>
    <row r="76" spans="1:5" x14ac:dyDescent="0.2">
      <c r="A76" s="44">
        <v>4319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269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270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271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272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273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274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275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275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276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276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277</v>
      </c>
      <c r="C87" s="45">
        <f>SUM(C88:C94)</f>
        <v>5363165.87</v>
      </c>
      <c r="D87" s="42"/>
      <c r="E87" s="42"/>
    </row>
    <row r="88" spans="1:5" x14ac:dyDescent="0.2">
      <c r="A88" s="44">
        <v>4392</v>
      </c>
      <c r="B88" s="42" t="s">
        <v>278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279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280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281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282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283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277</v>
      </c>
      <c r="C94" s="45">
        <v>5363165.87</v>
      </c>
      <c r="D94" s="42" t="s">
        <v>583</v>
      </c>
      <c r="E94" s="43" t="s">
        <v>584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284</v>
      </c>
      <c r="B96" s="38"/>
      <c r="C96" s="38"/>
      <c r="D96" s="38"/>
      <c r="E96" s="38"/>
    </row>
    <row r="97" spans="1:5" x14ac:dyDescent="0.2">
      <c r="A97" s="39" t="s">
        <v>68</v>
      </c>
      <c r="B97" s="39" t="s">
        <v>69</v>
      </c>
      <c r="C97" s="39" t="s">
        <v>70</v>
      </c>
      <c r="D97" s="39" t="s">
        <v>285</v>
      </c>
      <c r="E97" s="39" t="s">
        <v>85</v>
      </c>
    </row>
    <row r="98" spans="1:5" x14ac:dyDescent="0.2">
      <c r="A98" s="44">
        <v>5000</v>
      </c>
      <c r="B98" s="42" t="s">
        <v>45</v>
      </c>
      <c r="C98" s="45">
        <f>+C99+C127+C160+C170+C185+C214</f>
        <v>85258875.219999999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286</v>
      </c>
      <c r="C99" s="45">
        <f>+C100+C107+C117</f>
        <v>61874006.670000002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287</v>
      </c>
      <c r="C100" s="45">
        <f>SUM(C101:C106)</f>
        <v>48168606.600000001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288</v>
      </c>
      <c r="C101" s="45">
        <v>26024463.329999998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289</v>
      </c>
      <c r="C102" s="45">
        <v>519203.08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290</v>
      </c>
      <c r="C103" s="45">
        <v>5214949.12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291</v>
      </c>
      <c r="C104" s="45">
        <v>5669497.5099999998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292</v>
      </c>
      <c r="C105" s="45">
        <v>10740493.560000001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293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294</v>
      </c>
      <c r="C107" s="45">
        <f>SUM(C108:C116)</f>
        <v>1934842.94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295</v>
      </c>
      <c r="C108" s="45">
        <v>378128.22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296</v>
      </c>
      <c r="C109" s="45">
        <v>7337.53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297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298</v>
      </c>
      <c r="C111" s="45">
        <v>53858.080000000002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299</v>
      </c>
      <c r="C112" s="45">
        <v>6904.49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300</v>
      </c>
      <c r="C113" s="45">
        <v>1043270.88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301</v>
      </c>
      <c r="C114" s="45">
        <v>231669.91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302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303</v>
      </c>
      <c r="C116" s="45">
        <v>213673.83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304</v>
      </c>
      <c r="C117" s="45">
        <f>SUM(C118:C126)</f>
        <v>11770557.130000001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305</v>
      </c>
      <c r="C118" s="45">
        <v>733104.31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306</v>
      </c>
      <c r="C119" s="45">
        <v>445297.44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307</v>
      </c>
      <c r="C120" s="45">
        <v>3757554.61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308</v>
      </c>
      <c r="C121" s="45">
        <v>2979706.87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309</v>
      </c>
      <c r="C122" s="45">
        <v>1956476.2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310</v>
      </c>
      <c r="C123" s="45">
        <v>410394.73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311</v>
      </c>
      <c r="C124" s="45">
        <v>43720.06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312</v>
      </c>
      <c r="C125" s="45">
        <v>299787.76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313</v>
      </c>
      <c r="C126" s="45">
        <v>1144515.1499999999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314</v>
      </c>
      <c r="C127" s="45">
        <f>+C128+C131+C134+C137+C142+C146+C149+C151+C157</f>
        <v>125831</v>
      </c>
      <c r="D127" s="46">
        <f t="shared" si="0"/>
        <v>1</v>
      </c>
      <c r="E127" s="42"/>
    </row>
    <row r="128" spans="1:5" x14ac:dyDescent="0.2">
      <c r="A128" s="44">
        <v>5210</v>
      </c>
      <c r="B128" s="42" t="s">
        <v>315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316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317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318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319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320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262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321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322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323</v>
      </c>
      <c r="C137" s="45">
        <f>SUM(C138:C141)</f>
        <v>125831</v>
      </c>
      <c r="D137" s="46">
        <f t="shared" si="0"/>
        <v>1</v>
      </c>
      <c r="E137" s="42"/>
    </row>
    <row r="138" spans="1:5" x14ac:dyDescent="0.2">
      <c r="A138" s="44">
        <v>5241</v>
      </c>
      <c r="B138" s="42" t="s">
        <v>324</v>
      </c>
      <c r="C138" s="45">
        <v>0</v>
      </c>
      <c r="D138" s="46" t="str">
        <f t="shared" si="0"/>
        <v/>
      </c>
      <c r="E138" s="42"/>
    </row>
    <row r="139" spans="1:5" x14ac:dyDescent="0.2">
      <c r="A139" s="44">
        <v>5242</v>
      </c>
      <c r="B139" s="42" t="s">
        <v>325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326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327</v>
      </c>
      <c r="C141" s="45">
        <v>125831</v>
      </c>
      <c r="D141" s="46">
        <f t="shared" si="0"/>
        <v>1</v>
      </c>
      <c r="E141" s="42"/>
    </row>
    <row r="142" spans="1:5" x14ac:dyDescent="0.2">
      <c r="A142" s="44">
        <v>5250</v>
      </c>
      <c r="B142" s="42" t="s">
        <v>263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328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329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330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331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332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333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334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335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336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337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338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339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340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341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342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343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344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345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255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346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347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256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348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349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257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350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351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352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353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354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355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356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357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358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359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360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361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362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362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363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364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365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366</v>
      </c>
      <c r="C185" s="45">
        <f>+C186+C195+C198+C204</f>
        <v>22939841.359999999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367</v>
      </c>
      <c r="C186" s="45">
        <f>SUM(C187:C194)</f>
        <v>3359611.4699999997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368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369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370</v>
      </c>
      <c r="C189" s="45">
        <v>1323156.67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371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372</v>
      </c>
      <c r="C191" s="45">
        <v>1180509.98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373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374</v>
      </c>
      <c r="C193" s="45">
        <v>855944.82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375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376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377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378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379</v>
      </c>
      <c r="C198" s="45">
        <f>SUM(C199:C203)</f>
        <v>16785711.780000001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380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381</v>
      </c>
      <c r="C200" s="45">
        <v>16785711.780000001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382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383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384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387</v>
      </c>
      <c r="C204" s="45">
        <f>SUM(C205:C213)</f>
        <v>2794518.11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388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389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390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391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392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281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393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394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395</v>
      </c>
      <c r="C213" s="45">
        <v>2794518.11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396</v>
      </c>
      <c r="C214" s="45">
        <f>+C215</f>
        <v>319196.19</v>
      </c>
      <c r="D214" s="46">
        <f t="shared" si="1"/>
        <v>1</v>
      </c>
      <c r="E214" s="42"/>
    </row>
    <row r="215" spans="1:5" x14ac:dyDescent="0.2">
      <c r="A215" s="44">
        <v>5610</v>
      </c>
      <c r="B215" s="42" t="s">
        <v>397</v>
      </c>
      <c r="C215" s="45">
        <f>SUM(C216)</f>
        <v>319196.19</v>
      </c>
      <c r="D215" s="46">
        <f t="shared" si="1"/>
        <v>1</v>
      </c>
      <c r="E215" s="42"/>
    </row>
    <row r="216" spans="1:5" x14ac:dyDescent="0.2">
      <c r="A216" s="44">
        <v>5611</v>
      </c>
      <c r="B216" s="42" t="s">
        <v>398</v>
      </c>
      <c r="C216" s="45">
        <v>319196.19</v>
      </c>
      <c r="D216" s="46">
        <f t="shared" si="1"/>
        <v>1</v>
      </c>
      <c r="E216" s="42"/>
    </row>
    <row r="218" spans="1:5" x14ac:dyDescent="0.2">
      <c r="B218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48.28515625" style="23" customWidth="1"/>
    <col min="3" max="3" width="22.7109375" style="23" customWidth="1"/>
    <col min="4" max="5" width="16.7109375" style="23" customWidth="1"/>
    <col min="6" max="16384" width="9.28515625" style="23"/>
  </cols>
  <sheetData>
    <row r="1" spans="1:5" ht="19.149999999999999" customHeight="1" x14ac:dyDescent="0.2">
      <c r="A1" s="130" t="str">
        <f>ESF!A1</f>
        <v>Instituto Municipal de Vivienda de León, Guanajuato (IMUVI)</v>
      </c>
      <c r="B1" s="130"/>
      <c r="C1" s="130"/>
      <c r="D1" s="21" t="s">
        <v>0</v>
      </c>
      <c r="E1" s="22">
        <f>'Notas a los Edos Financieros'!D1</f>
        <v>2022</v>
      </c>
    </row>
    <row r="2" spans="1:5" ht="19.149999999999999" customHeight="1" x14ac:dyDescent="0.2">
      <c r="A2" s="130" t="s">
        <v>399</v>
      </c>
      <c r="B2" s="130"/>
      <c r="C2" s="130"/>
      <c r="D2" s="21" t="s">
        <v>2</v>
      </c>
      <c r="E2" s="22" t="str">
        <f>'Notas a los Edos Financieros'!D2</f>
        <v>Trimestral</v>
      </c>
    </row>
    <row r="3" spans="1:5" ht="19.149999999999999" customHeight="1" x14ac:dyDescent="0.2">
      <c r="A3" s="130" t="str">
        <f>ESF!A3</f>
        <v>Correspondiente del 1 enero al 31 de diciembre de 2022</v>
      </c>
      <c r="B3" s="130"/>
      <c r="C3" s="130"/>
      <c r="D3" s="21" t="s">
        <v>4</v>
      </c>
      <c r="E3" s="22">
        <f>'Notas a los Edos Financieros'!D3</f>
        <v>4</v>
      </c>
    </row>
    <row r="4" spans="1:5" x14ac:dyDescent="0.2">
      <c r="A4" s="24" t="s">
        <v>66</v>
      </c>
      <c r="B4" s="25"/>
      <c r="C4" s="25"/>
      <c r="D4" s="25"/>
      <c r="E4" s="25"/>
    </row>
    <row r="6" spans="1:5" x14ac:dyDescent="0.2">
      <c r="A6" s="25" t="s">
        <v>400</v>
      </c>
      <c r="B6" s="25"/>
      <c r="C6" s="25"/>
      <c r="D6" s="25"/>
      <c r="E6" s="25"/>
    </row>
    <row r="7" spans="1:5" x14ac:dyDescent="0.2">
      <c r="A7" s="26" t="s">
        <v>68</v>
      </c>
      <c r="B7" s="26" t="s">
        <v>69</v>
      </c>
      <c r="C7" s="26" t="s">
        <v>70</v>
      </c>
      <c r="D7" s="26" t="s">
        <v>71</v>
      </c>
      <c r="E7" s="26" t="s">
        <v>182</v>
      </c>
    </row>
    <row r="8" spans="1:5" x14ac:dyDescent="0.2">
      <c r="A8" s="27">
        <v>3110</v>
      </c>
      <c r="B8" s="23" t="s">
        <v>256</v>
      </c>
      <c r="C8" s="28">
        <v>171071619.38999999</v>
      </c>
      <c r="D8" s="23" t="s">
        <v>256</v>
      </c>
      <c r="E8" s="23" t="s">
        <v>585</v>
      </c>
    </row>
    <row r="9" spans="1:5" x14ac:dyDescent="0.2">
      <c r="A9" s="27">
        <v>3120</v>
      </c>
      <c r="B9" s="23" t="s">
        <v>401</v>
      </c>
      <c r="C9" s="28">
        <v>85784011.969999999</v>
      </c>
      <c r="D9" s="23" t="s">
        <v>586</v>
      </c>
      <c r="E9" s="23" t="s">
        <v>585</v>
      </c>
    </row>
    <row r="10" spans="1:5" x14ac:dyDescent="0.2">
      <c r="A10" s="27">
        <v>3130</v>
      </c>
      <c r="B10" s="23" t="s">
        <v>402</v>
      </c>
      <c r="C10" s="28">
        <v>0</v>
      </c>
    </row>
    <row r="12" spans="1:5" x14ac:dyDescent="0.2">
      <c r="A12" s="25" t="s">
        <v>403</v>
      </c>
      <c r="B12" s="25"/>
      <c r="C12" s="25"/>
      <c r="D12" s="25"/>
      <c r="E12" s="25"/>
    </row>
    <row r="13" spans="1:5" x14ac:dyDescent="0.2">
      <c r="A13" s="26" t="s">
        <v>68</v>
      </c>
      <c r="B13" s="26" t="s">
        <v>69</v>
      </c>
      <c r="C13" s="26" t="s">
        <v>70</v>
      </c>
      <c r="D13" s="26" t="s">
        <v>404</v>
      </c>
      <c r="E13" s="26"/>
    </row>
    <row r="14" spans="1:5" x14ac:dyDescent="0.2">
      <c r="A14" s="27">
        <v>3210</v>
      </c>
      <c r="B14" s="23" t="s">
        <v>405</v>
      </c>
      <c r="C14" s="28">
        <v>30656470.010000005</v>
      </c>
      <c r="D14" s="23" t="s">
        <v>587</v>
      </c>
    </row>
    <row r="15" spans="1:5" x14ac:dyDescent="0.2">
      <c r="A15" s="27">
        <v>3220</v>
      </c>
      <c r="B15" s="23" t="s">
        <v>406</v>
      </c>
      <c r="C15" s="28">
        <v>349848741.67000002</v>
      </c>
      <c r="D15" s="23" t="s">
        <v>588</v>
      </c>
    </row>
    <row r="16" spans="1:5" x14ac:dyDescent="0.2">
      <c r="A16" s="27">
        <v>3230</v>
      </c>
      <c r="B16" s="23" t="s">
        <v>407</v>
      </c>
      <c r="C16" s="28">
        <f>SUM(C17:C20)</f>
        <v>3005470.66</v>
      </c>
    </row>
    <row r="17" spans="1:3" x14ac:dyDescent="0.2">
      <c r="A17" s="27">
        <v>3231</v>
      </c>
      <c r="B17" s="23" t="s">
        <v>408</v>
      </c>
      <c r="C17" s="28">
        <v>3005470.66</v>
      </c>
    </row>
    <row r="18" spans="1:3" x14ac:dyDescent="0.2">
      <c r="A18" s="27">
        <v>3232</v>
      </c>
      <c r="B18" s="23" t="s">
        <v>409</v>
      </c>
      <c r="C18" s="28">
        <v>0</v>
      </c>
    </row>
    <row r="19" spans="1:3" x14ac:dyDescent="0.2">
      <c r="A19" s="27">
        <v>3233</v>
      </c>
      <c r="B19" s="23" t="s">
        <v>410</v>
      </c>
      <c r="C19" s="28">
        <v>0</v>
      </c>
    </row>
    <row r="20" spans="1:3" x14ac:dyDescent="0.2">
      <c r="A20" s="27">
        <v>3239</v>
      </c>
      <c r="B20" s="23" t="s">
        <v>411</v>
      </c>
      <c r="C20" s="28">
        <v>0</v>
      </c>
    </row>
    <row r="21" spans="1:3" x14ac:dyDescent="0.2">
      <c r="A21" s="27">
        <v>3240</v>
      </c>
      <c r="B21" s="23" t="s">
        <v>412</v>
      </c>
      <c r="C21" s="28">
        <f>SUM(C22:C24)</f>
        <v>0</v>
      </c>
    </row>
    <row r="22" spans="1:3" x14ac:dyDescent="0.2">
      <c r="A22" s="27">
        <v>3241</v>
      </c>
      <c r="B22" s="23" t="s">
        <v>413</v>
      </c>
      <c r="C22" s="28">
        <v>0</v>
      </c>
    </row>
    <row r="23" spans="1:3" x14ac:dyDescent="0.2">
      <c r="A23" s="27">
        <v>3242</v>
      </c>
      <c r="B23" s="23" t="s">
        <v>414</v>
      </c>
      <c r="C23" s="28">
        <v>0</v>
      </c>
    </row>
    <row r="24" spans="1:3" x14ac:dyDescent="0.2">
      <c r="A24" s="27">
        <v>3243</v>
      </c>
      <c r="B24" s="23" t="s">
        <v>415</v>
      </c>
      <c r="C24" s="28">
        <v>0</v>
      </c>
    </row>
    <row r="25" spans="1:3" x14ac:dyDescent="0.2">
      <c r="A25" s="27">
        <v>3250</v>
      </c>
      <c r="B25" s="23" t="s">
        <v>416</v>
      </c>
      <c r="C25" s="28">
        <f>SUM(C26:C27)</f>
        <v>-985013.73</v>
      </c>
    </row>
    <row r="26" spans="1:3" x14ac:dyDescent="0.2">
      <c r="A26" s="27">
        <v>3251</v>
      </c>
      <c r="B26" s="23" t="s">
        <v>417</v>
      </c>
      <c r="C26" s="28">
        <v>0</v>
      </c>
    </row>
    <row r="27" spans="1:3" x14ac:dyDescent="0.2">
      <c r="A27" s="27">
        <v>3252</v>
      </c>
      <c r="B27" s="23" t="s">
        <v>418</v>
      </c>
      <c r="C27" s="28">
        <v>-985013.73</v>
      </c>
    </row>
    <row r="29" spans="1:3" x14ac:dyDescent="0.2">
      <c r="B29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28515625" style="23" customWidth="1"/>
    <col min="6" max="16384" width="9.28515625" style="23"/>
  </cols>
  <sheetData>
    <row r="1" spans="1:5" s="29" customFormat="1" ht="19.149999999999999" customHeight="1" x14ac:dyDescent="0.25">
      <c r="A1" s="130" t="str">
        <f>ESF!A1</f>
        <v>Instituto Municipal de Vivienda de León, Guanajuato (IMUVI)</v>
      </c>
      <c r="B1" s="130"/>
      <c r="C1" s="130"/>
      <c r="D1" s="21" t="s">
        <v>0</v>
      </c>
      <c r="E1" s="22">
        <f>'Notas a los Edos Financieros'!D1</f>
        <v>2022</v>
      </c>
    </row>
    <row r="2" spans="1:5" s="29" customFormat="1" ht="19.149999999999999" customHeight="1" x14ac:dyDescent="0.25">
      <c r="A2" s="130" t="s">
        <v>419</v>
      </c>
      <c r="B2" s="130"/>
      <c r="C2" s="130"/>
      <c r="D2" s="21" t="s">
        <v>2</v>
      </c>
      <c r="E2" s="22" t="str">
        <f>'Notas a los Edos Financieros'!D2</f>
        <v>Trimestral</v>
      </c>
    </row>
    <row r="3" spans="1:5" s="29" customFormat="1" ht="19.149999999999999" customHeight="1" x14ac:dyDescent="0.25">
      <c r="A3" s="130" t="str">
        <f>ESF!A3</f>
        <v>Correspondiente del 1 enero al 31 de diciembre de 2022</v>
      </c>
      <c r="B3" s="130"/>
      <c r="C3" s="130"/>
      <c r="D3" s="21" t="s">
        <v>4</v>
      </c>
      <c r="E3" s="22">
        <f>'Notas a los Edos Financieros'!D3</f>
        <v>4</v>
      </c>
    </row>
    <row r="4" spans="1:5" x14ac:dyDescent="0.2">
      <c r="A4" s="24" t="s">
        <v>66</v>
      </c>
      <c r="B4" s="25"/>
      <c r="C4" s="25"/>
      <c r="D4" s="25"/>
      <c r="E4" s="25"/>
    </row>
    <row r="6" spans="1:5" x14ac:dyDescent="0.2">
      <c r="A6" s="25" t="s">
        <v>420</v>
      </c>
      <c r="B6" s="25"/>
      <c r="C6" s="25"/>
      <c r="D6" s="25"/>
    </row>
    <row r="7" spans="1:5" x14ac:dyDescent="0.2">
      <c r="A7" s="26" t="s">
        <v>68</v>
      </c>
      <c r="B7" s="26" t="s">
        <v>421</v>
      </c>
      <c r="C7" s="90">
        <v>2022</v>
      </c>
      <c r="D7" s="90">
        <v>2021</v>
      </c>
    </row>
    <row r="8" spans="1:5" x14ac:dyDescent="0.2">
      <c r="A8" s="27">
        <v>1111</v>
      </c>
      <c r="B8" s="23" t="s">
        <v>422</v>
      </c>
      <c r="C8" s="28">
        <v>2000</v>
      </c>
      <c r="D8" s="28">
        <v>2000</v>
      </c>
    </row>
    <row r="9" spans="1:5" x14ac:dyDescent="0.2">
      <c r="A9" s="27">
        <v>1112</v>
      </c>
      <c r="B9" s="23" t="s">
        <v>423</v>
      </c>
      <c r="C9" s="28">
        <v>188344795.63999999</v>
      </c>
      <c r="D9" s="28">
        <v>152924703.09</v>
      </c>
    </row>
    <row r="10" spans="1:5" x14ac:dyDescent="0.2">
      <c r="A10" s="27">
        <v>1113</v>
      </c>
      <c r="B10" s="23" t="s">
        <v>424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72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73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425</v>
      </c>
      <c r="C13" s="28">
        <v>93394</v>
      </c>
      <c r="D13" s="28">
        <v>97394</v>
      </c>
    </row>
    <row r="14" spans="1:5" x14ac:dyDescent="0.2">
      <c r="A14" s="27">
        <v>1119</v>
      </c>
      <c r="B14" s="23" t="s">
        <v>426</v>
      </c>
      <c r="C14" s="28">
        <v>0</v>
      </c>
      <c r="D14" s="28">
        <v>0</v>
      </c>
    </row>
    <row r="15" spans="1:5" x14ac:dyDescent="0.2">
      <c r="A15" s="34">
        <v>1110</v>
      </c>
      <c r="B15" s="94" t="s">
        <v>427</v>
      </c>
      <c r="C15" s="89">
        <f>SUM(C8:C14)</f>
        <v>188440189.63999999</v>
      </c>
      <c r="D15" s="89">
        <f>SUM(D8:D14)</f>
        <v>153024097.09</v>
      </c>
    </row>
    <row r="18" spans="1:4" x14ac:dyDescent="0.2">
      <c r="A18" s="25" t="s">
        <v>428</v>
      </c>
      <c r="B18" s="25"/>
      <c r="C18" s="25"/>
      <c r="D18" s="25"/>
    </row>
    <row r="19" spans="1:4" x14ac:dyDescent="0.2">
      <c r="A19" s="26" t="s">
        <v>68</v>
      </c>
      <c r="B19" s="26" t="s">
        <v>421</v>
      </c>
      <c r="C19" s="90" t="s">
        <v>429</v>
      </c>
      <c r="D19" s="90" t="s">
        <v>430</v>
      </c>
    </row>
    <row r="20" spans="1:4" x14ac:dyDescent="0.2">
      <c r="A20" s="34">
        <v>1230</v>
      </c>
      <c r="B20" s="35" t="s">
        <v>121</v>
      </c>
      <c r="C20" s="89">
        <f>SUM(C21:C27)</f>
        <v>735873.64</v>
      </c>
      <c r="D20" s="89">
        <f>SUM(D21:D27)</f>
        <v>735873.64</v>
      </c>
    </row>
    <row r="21" spans="1:4" x14ac:dyDescent="0.2">
      <c r="A21" s="27">
        <v>1231</v>
      </c>
      <c r="B21" s="23" t="s">
        <v>122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123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124</v>
      </c>
      <c r="C23" s="28">
        <v>735873.64</v>
      </c>
      <c r="D23" s="28">
        <v>735873.64</v>
      </c>
    </row>
    <row r="24" spans="1:4" x14ac:dyDescent="0.2">
      <c r="A24" s="27">
        <v>1234</v>
      </c>
      <c r="B24" s="23" t="s">
        <v>125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126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127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128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129</v>
      </c>
      <c r="C28" s="89">
        <f>SUM(C29:C36)</f>
        <v>2049893.6900000002</v>
      </c>
      <c r="D28" s="89">
        <f>SUM(D29:D36)</f>
        <v>1749766.89</v>
      </c>
    </row>
    <row r="29" spans="1:4" x14ac:dyDescent="0.2">
      <c r="A29" s="27">
        <v>1241</v>
      </c>
      <c r="B29" s="23" t="s">
        <v>130</v>
      </c>
      <c r="C29" s="28">
        <v>1113233.81</v>
      </c>
      <c r="D29" s="28">
        <v>813107.01</v>
      </c>
    </row>
    <row r="30" spans="1:4" x14ac:dyDescent="0.2">
      <c r="A30" s="27">
        <v>1242</v>
      </c>
      <c r="B30" s="23" t="s">
        <v>131</v>
      </c>
      <c r="C30" s="28">
        <v>60154.62</v>
      </c>
      <c r="D30" s="28">
        <v>60154.62</v>
      </c>
    </row>
    <row r="31" spans="1:4" x14ac:dyDescent="0.2">
      <c r="A31" s="27">
        <v>1243</v>
      </c>
      <c r="B31" s="23" t="s">
        <v>132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133</v>
      </c>
      <c r="C32" s="28">
        <v>811700</v>
      </c>
      <c r="D32" s="28">
        <v>811700</v>
      </c>
    </row>
    <row r="33" spans="1:6" x14ac:dyDescent="0.2">
      <c r="A33" s="27">
        <v>1245</v>
      </c>
      <c r="B33" s="23" t="s">
        <v>134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135</v>
      </c>
      <c r="C34" s="28">
        <v>64805.26</v>
      </c>
      <c r="D34" s="28">
        <v>64805.26</v>
      </c>
    </row>
    <row r="35" spans="1:6" x14ac:dyDescent="0.2">
      <c r="A35" s="27">
        <v>1247</v>
      </c>
      <c r="B35" s="23" t="s">
        <v>136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137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141</v>
      </c>
      <c r="C37" s="89">
        <f>SUM(C38:C42)</f>
        <v>1094267.73</v>
      </c>
      <c r="D37" s="89">
        <f>SUM(D38:D42)</f>
        <v>1094267.73</v>
      </c>
    </row>
    <row r="38" spans="1:6" x14ac:dyDescent="0.2">
      <c r="A38" s="27">
        <v>1251</v>
      </c>
      <c r="B38" s="23" t="s">
        <v>142</v>
      </c>
      <c r="C38" s="28">
        <v>53128</v>
      </c>
      <c r="D38" s="28">
        <v>53128</v>
      </c>
    </row>
    <row r="39" spans="1:6" x14ac:dyDescent="0.2">
      <c r="A39" s="27">
        <v>1252</v>
      </c>
      <c r="B39" s="23" t="s">
        <v>143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144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145</v>
      </c>
      <c r="C41" s="28">
        <v>1041139.73</v>
      </c>
      <c r="D41" s="28">
        <v>1041139.73</v>
      </c>
    </row>
    <row r="42" spans="1:6" x14ac:dyDescent="0.2">
      <c r="A42" s="27">
        <v>1259</v>
      </c>
      <c r="B42" s="23" t="s">
        <v>146</v>
      </c>
      <c r="C42" s="28">
        <v>0</v>
      </c>
      <c r="D42" s="28">
        <v>0</v>
      </c>
    </row>
    <row r="43" spans="1:6" x14ac:dyDescent="0.2">
      <c r="A43" s="27"/>
      <c r="B43" s="94" t="s">
        <v>431</v>
      </c>
      <c r="C43" s="89">
        <f>+C20+C28+C37</f>
        <v>3880035.06</v>
      </c>
      <c r="D43" s="89">
        <f>+D20+D28+D37</f>
        <v>3579908.26</v>
      </c>
    </row>
    <row r="45" spans="1:6" ht="15" x14ac:dyDescent="0.25">
      <c r="A45" s="25" t="s">
        <v>432</v>
      </c>
      <c r="B45" s="25"/>
      <c r="C45" s="25"/>
      <c r="D45" s="25"/>
      <c r="F45"/>
    </row>
    <row r="46" spans="1:6" ht="15" x14ac:dyDescent="0.25">
      <c r="A46" s="26" t="s">
        <v>68</v>
      </c>
      <c r="B46" s="26" t="s">
        <v>421</v>
      </c>
      <c r="C46" s="90">
        <v>2022</v>
      </c>
      <c r="D46" s="90">
        <v>2021</v>
      </c>
      <c r="F46"/>
    </row>
    <row r="47" spans="1:6" ht="10.15" customHeight="1" x14ac:dyDescent="0.25">
      <c r="A47" s="117">
        <v>3210</v>
      </c>
      <c r="B47" s="118" t="s">
        <v>433</v>
      </c>
      <c r="C47" s="124">
        <v>30656470.010000005</v>
      </c>
      <c r="D47" s="124">
        <v>28870480.730000004</v>
      </c>
      <c r="E47" s="99"/>
      <c r="F47"/>
    </row>
    <row r="48" spans="1:6" ht="10.15" customHeight="1" x14ac:dyDescent="0.25">
      <c r="A48" s="93"/>
      <c r="B48" s="119" t="s">
        <v>434</v>
      </c>
      <c r="C48" s="124">
        <f>+C49+C61+C93+C96</f>
        <v>3359611.4699999997</v>
      </c>
      <c r="D48" s="124">
        <f>+D49+D61+D93+D96</f>
        <v>3432810.12</v>
      </c>
      <c r="E48" s="100"/>
      <c r="F48"/>
    </row>
    <row r="49" spans="1:6" ht="10.15" customHeight="1" x14ac:dyDescent="0.25">
      <c r="A49" s="117">
        <v>5400</v>
      </c>
      <c r="B49" s="118" t="s">
        <v>352</v>
      </c>
      <c r="C49" s="124">
        <f>+C50+C52+C54+C56+C58</f>
        <v>0</v>
      </c>
      <c r="D49" s="124">
        <f>+D50+D52+D54+D56+D58</f>
        <v>0</v>
      </c>
      <c r="F49"/>
    </row>
    <row r="50" spans="1:6" ht="10.15" customHeight="1" x14ac:dyDescent="0.25">
      <c r="A50" s="93">
        <v>5410</v>
      </c>
      <c r="B50" s="29" t="s">
        <v>435</v>
      </c>
      <c r="C50" s="125">
        <f>SUM(C51)</f>
        <v>0</v>
      </c>
      <c r="D50" s="125">
        <f>SUM(D51)</f>
        <v>0</v>
      </c>
      <c r="F50"/>
    </row>
    <row r="51" spans="1:6" ht="10.15" customHeight="1" x14ac:dyDescent="0.25">
      <c r="A51" s="93">
        <v>5411</v>
      </c>
      <c r="B51" s="29" t="s">
        <v>354</v>
      </c>
      <c r="C51" s="125">
        <v>0</v>
      </c>
      <c r="D51" s="125">
        <v>0</v>
      </c>
      <c r="F51"/>
    </row>
    <row r="52" spans="1:6" ht="10.15" customHeight="1" x14ac:dyDescent="0.25">
      <c r="A52" s="93">
        <v>5420</v>
      </c>
      <c r="B52" s="29" t="s">
        <v>436</v>
      </c>
      <c r="C52" s="125">
        <f>SUM(C53)</f>
        <v>0</v>
      </c>
      <c r="D52" s="125">
        <f>SUM(D53)</f>
        <v>0</v>
      </c>
      <c r="F52"/>
    </row>
    <row r="53" spans="1:6" ht="10.15" customHeight="1" x14ac:dyDescent="0.25">
      <c r="A53" s="93">
        <v>5421</v>
      </c>
      <c r="B53" s="29" t="s">
        <v>357</v>
      </c>
      <c r="C53" s="125">
        <v>0</v>
      </c>
      <c r="D53" s="125">
        <v>0</v>
      </c>
      <c r="F53"/>
    </row>
    <row r="54" spans="1:6" ht="10.15" customHeight="1" x14ac:dyDescent="0.25">
      <c r="A54" s="93">
        <v>5430</v>
      </c>
      <c r="B54" s="29" t="s">
        <v>437</v>
      </c>
      <c r="C54" s="125">
        <f>SUM(C55)</f>
        <v>0</v>
      </c>
      <c r="D54" s="125">
        <f>SUM(D55)</f>
        <v>0</v>
      </c>
      <c r="F54"/>
    </row>
    <row r="55" spans="1:6" ht="10.15" customHeight="1" x14ac:dyDescent="0.25">
      <c r="A55" s="93">
        <v>5431</v>
      </c>
      <c r="B55" s="29" t="s">
        <v>360</v>
      </c>
      <c r="C55" s="125">
        <v>0</v>
      </c>
      <c r="D55" s="125">
        <v>0</v>
      </c>
      <c r="F55"/>
    </row>
    <row r="56" spans="1:6" ht="10.15" customHeight="1" x14ac:dyDescent="0.25">
      <c r="A56" s="93">
        <v>5440</v>
      </c>
      <c r="B56" s="29" t="s">
        <v>438</v>
      </c>
      <c r="C56" s="125">
        <f>SUM(C57)</f>
        <v>0</v>
      </c>
      <c r="D56" s="125">
        <f>SUM(D57)</f>
        <v>0</v>
      </c>
      <c r="F56"/>
    </row>
    <row r="57" spans="1:6" ht="10.15" customHeight="1" x14ac:dyDescent="0.25">
      <c r="A57" s="93">
        <v>5441</v>
      </c>
      <c r="B57" s="29" t="s">
        <v>438</v>
      </c>
      <c r="C57" s="125">
        <v>0</v>
      </c>
      <c r="D57" s="125">
        <v>0</v>
      </c>
      <c r="F57"/>
    </row>
    <row r="58" spans="1:6" ht="10.15" customHeight="1" x14ac:dyDescent="0.25">
      <c r="A58" s="93">
        <v>5450</v>
      </c>
      <c r="B58" s="29" t="s">
        <v>439</v>
      </c>
      <c r="C58" s="125">
        <f>SUM(C59:C60)</f>
        <v>0</v>
      </c>
      <c r="D58" s="125">
        <f>SUM(D59:D60)</f>
        <v>0</v>
      </c>
      <c r="F58"/>
    </row>
    <row r="59" spans="1:6" ht="10.15" customHeight="1" x14ac:dyDescent="0.25">
      <c r="A59" s="93">
        <v>5451</v>
      </c>
      <c r="B59" s="29" t="s">
        <v>364</v>
      </c>
      <c r="C59" s="125">
        <v>0</v>
      </c>
      <c r="D59" s="125">
        <v>0</v>
      </c>
      <c r="F59"/>
    </row>
    <row r="60" spans="1:6" ht="10.15" customHeight="1" x14ac:dyDescent="0.25">
      <c r="A60" s="93">
        <v>5452</v>
      </c>
      <c r="B60" s="29" t="s">
        <v>365</v>
      </c>
      <c r="C60" s="125">
        <v>0</v>
      </c>
      <c r="D60" s="125">
        <v>0</v>
      </c>
      <c r="F60"/>
    </row>
    <row r="61" spans="1:6" ht="10.15" customHeight="1" x14ac:dyDescent="0.25">
      <c r="A61" s="117">
        <v>5500</v>
      </c>
      <c r="B61" s="118" t="s">
        <v>366</v>
      </c>
      <c r="C61" s="124">
        <f>+C62+C71+C74+C80+C82+C84</f>
        <v>3359611.4699999997</v>
      </c>
      <c r="D61" s="124">
        <f>+D62+D71+D74+D80+D82+D84</f>
        <v>3432810.12</v>
      </c>
      <c r="F61"/>
    </row>
    <row r="62" spans="1:6" ht="10.15" customHeight="1" x14ac:dyDescent="0.25">
      <c r="A62" s="117">
        <v>5510</v>
      </c>
      <c r="B62" s="118" t="s">
        <v>367</v>
      </c>
      <c r="C62" s="124">
        <f>SUM(C63:C70)</f>
        <v>3359611.4699999997</v>
      </c>
      <c r="D62" s="124">
        <f>SUM(D63:D70)</f>
        <v>3432810.12</v>
      </c>
      <c r="F62"/>
    </row>
    <row r="63" spans="1:6" ht="10.15" customHeight="1" x14ac:dyDescent="0.25">
      <c r="A63" s="93">
        <v>5511</v>
      </c>
      <c r="B63" s="29" t="s">
        <v>368</v>
      </c>
      <c r="C63" s="125">
        <v>0</v>
      </c>
      <c r="D63" s="125">
        <v>0</v>
      </c>
      <c r="F63"/>
    </row>
    <row r="64" spans="1:6" ht="10.15" customHeight="1" x14ac:dyDescent="0.25">
      <c r="A64" s="93">
        <v>5512</v>
      </c>
      <c r="B64" s="29" t="s">
        <v>369</v>
      </c>
      <c r="C64" s="125">
        <v>0</v>
      </c>
      <c r="D64" s="125">
        <v>0</v>
      </c>
      <c r="F64"/>
    </row>
    <row r="65" spans="1:6" ht="10.15" customHeight="1" x14ac:dyDescent="0.25">
      <c r="A65" s="93">
        <v>5513</v>
      </c>
      <c r="B65" s="29" t="s">
        <v>370</v>
      </c>
      <c r="C65" s="125">
        <v>1323156.67</v>
      </c>
      <c r="D65" s="125">
        <v>2241238.4700000002</v>
      </c>
      <c r="F65"/>
    </row>
    <row r="66" spans="1:6" ht="10.15" customHeight="1" x14ac:dyDescent="0.25">
      <c r="A66" s="93">
        <v>5514</v>
      </c>
      <c r="B66" s="29" t="s">
        <v>371</v>
      </c>
      <c r="C66" s="125">
        <v>0</v>
      </c>
      <c r="D66" s="125">
        <v>0</v>
      </c>
      <c r="F66"/>
    </row>
    <row r="67" spans="1:6" ht="10.15" customHeight="1" x14ac:dyDescent="0.25">
      <c r="A67" s="93">
        <v>5515</v>
      </c>
      <c r="B67" s="29" t="s">
        <v>372</v>
      </c>
      <c r="C67" s="125">
        <v>1180509.98</v>
      </c>
      <c r="D67" s="125">
        <v>1030769.4</v>
      </c>
      <c r="F67"/>
    </row>
    <row r="68" spans="1:6" ht="10.15" customHeight="1" x14ac:dyDescent="0.25">
      <c r="A68" s="93">
        <v>5516</v>
      </c>
      <c r="B68" s="29" t="s">
        <v>373</v>
      </c>
      <c r="C68" s="125">
        <v>0</v>
      </c>
      <c r="D68" s="125">
        <v>0</v>
      </c>
      <c r="F68"/>
    </row>
    <row r="69" spans="1:6" ht="10.15" customHeight="1" x14ac:dyDescent="0.25">
      <c r="A69" s="93">
        <v>5517</v>
      </c>
      <c r="B69" s="29" t="s">
        <v>374</v>
      </c>
      <c r="C69" s="125">
        <v>855944.82</v>
      </c>
      <c r="D69" s="125">
        <v>160802.25</v>
      </c>
      <c r="F69"/>
    </row>
    <row r="70" spans="1:6" ht="10.15" customHeight="1" x14ac:dyDescent="0.25">
      <c r="A70" s="93">
        <v>5518</v>
      </c>
      <c r="B70" s="29" t="s">
        <v>375</v>
      </c>
      <c r="C70" s="125">
        <v>0</v>
      </c>
      <c r="D70" s="125">
        <v>0</v>
      </c>
      <c r="F70"/>
    </row>
    <row r="71" spans="1:6" ht="10.15" customHeight="1" x14ac:dyDescent="0.25">
      <c r="A71" s="117">
        <v>5520</v>
      </c>
      <c r="B71" s="118" t="s">
        <v>376</v>
      </c>
      <c r="C71" s="124">
        <f>SUM(C72:C73)</f>
        <v>0</v>
      </c>
      <c r="D71" s="124">
        <f>SUM(D72:D73)</f>
        <v>0</v>
      </c>
      <c r="F71"/>
    </row>
    <row r="72" spans="1:6" ht="10.15" customHeight="1" x14ac:dyDescent="0.25">
      <c r="A72" s="93">
        <v>5521</v>
      </c>
      <c r="B72" s="29" t="s">
        <v>377</v>
      </c>
      <c r="C72" s="125">
        <v>0</v>
      </c>
      <c r="D72" s="125">
        <v>0</v>
      </c>
      <c r="F72"/>
    </row>
    <row r="73" spans="1:6" ht="10.15" customHeight="1" x14ac:dyDescent="0.25">
      <c r="A73" s="93">
        <v>5522</v>
      </c>
      <c r="B73" s="29" t="s">
        <v>378</v>
      </c>
      <c r="C73" s="125">
        <v>0</v>
      </c>
      <c r="D73" s="125">
        <v>0</v>
      </c>
      <c r="F73"/>
    </row>
    <row r="74" spans="1:6" ht="10.15" customHeight="1" x14ac:dyDescent="0.25">
      <c r="A74" s="117">
        <v>5530</v>
      </c>
      <c r="B74" s="118" t="s">
        <v>379</v>
      </c>
      <c r="C74" s="124">
        <f>SUM(C75:C79)</f>
        <v>0</v>
      </c>
      <c r="D74" s="124">
        <f>SUM(D75:D79)</f>
        <v>0</v>
      </c>
      <c r="F74"/>
    </row>
    <row r="75" spans="1:6" ht="10.15" customHeight="1" x14ac:dyDescent="0.25">
      <c r="A75" s="93">
        <v>5531</v>
      </c>
      <c r="B75" s="29" t="s">
        <v>380</v>
      </c>
      <c r="C75" s="125">
        <v>0</v>
      </c>
      <c r="D75" s="125">
        <v>0</v>
      </c>
      <c r="F75"/>
    </row>
    <row r="76" spans="1:6" ht="10.15" customHeight="1" x14ac:dyDescent="0.25">
      <c r="A76" s="93">
        <v>5532</v>
      </c>
      <c r="B76" s="29" t="s">
        <v>381</v>
      </c>
      <c r="C76" s="125">
        <v>0</v>
      </c>
      <c r="D76" s="125">
        <v>0</v>
      </c>
      <c r="F76"/>
    </row>
    <row r="77" spans="1:6" ht="10.15" customHeight="1" x14ac:dyDescent="0.25">
      <c r="A77" s="93">
        <v>5533</v>
      </c>
      <c r="B77" s="29" t="s">
        <v>382</v>
      </c>
      <c r="C77" s="125">
        <v>0</v>
      </c>
      <c r="D77" s="125">
        <v>0</v>
      </c>
      <c r="F77"/>
    </row>
    <row r="78" spans="1:6" ht="10.15" customHeight="1" x14ac:dyDescent="0.25">
      <c r="A78" s="93">
        <v>5534</v>
      </c>
      <c r="B78" s="29" t="s">
        <v>383</v>
      </c>
      <c r="C78" s="125">
        <v>0</v>
      </c>
      <c r="D78" s="125">
        <v>0</v>
      </c>
      <c r="F78"/>
    </row>
    <row r="79" spans="1:6" ht="10.15" customHeight="1" x14ac:dyDescent="0.25">
      <c r="A79" s="93">
        <v>5535</v>
      </c>
      <c r="B79" s="29" t="s">
        <v>384</v>
      </c>
      <c r="C79" s="125">
        <v>0</v>
      </c>
      <c r="D79" s="125">
        <v>0</v>
      </c>
      <c r="F79"/>
    </row>
    <row r="80" spans="1:6" ht="10.15" customHeight="1" x14ac:dyDescent="0.25">
      <c r="A80" s="117">
        <v>5540</v>
      </c>
      <c r="B80" s="118" t="s">
        <v>385</v>
      </c>
      <c r="C80" s="124">
        <f>SUM(C81)</f>
        <v>0</v>
      </c>
      <c r="D80" s="124">
        <f>SUM(D81)</f>
        <v>0</v>
      </c>
      <c r="F80"/>
    </row>
    <row r="81" spans="1:6" ht="10.15" customHeight="1" x14ac:dyDescent="0.25">
      <c r="A81" s="93">
        <v>5541</v>
      </c>
      <c r="B81" s="29" t="s">
        <v>385</v>
      </c>
      <c r="C81" s="125">
        <v>0</v>
      </c>
      <c r="D81" s="125">
        <v>0</v>
      </c>
      <c r="F81"/>
    </row>
    <row r="82" spans="1:6" ht="10.15" customHeight="1" x14ac:dyDescent="0.25">
      <c r="A82" s="117">
        <v>5550</v>
      </c>
      <c r="B82" s="118" t="s">
        <v>386</v>
      </c>
      <c r="C82" s="124">
        <f>SUM(C83)</f>
        <v>0</v>
      </c>
      <c r="D82" s="124">
        <f>SUM(D83)</f>
        <v>0</v>
      </c>
      <c r="F82"/>
    </row>
    <row r="83" spans="1:6" ht="10.15" customHeight="1" x14ac:dyDescent="0.25">
      <c r="A83" s="93">
        <v>5551</v>
      </c>
      <c r="B83" s="29" t="s">
        <v>386</v>
      </c>
      <c r="C83" s="125">
        <v>0</v>
      </c>
      <c r="D83" s="125">
        <v>0</v>
      </c>
      <c r="F83"/>
    </row>
    <row r="84" spans="1:6" ht="10.15" customHeight="1" x14ac:dyDescent="0.25">
      <c r="A84" s="117">
        <v>5590</v>
      </c>
      <c r="B84" s="118" t="s">
        <v>387</v>
      </c>
      <c r="C84" s="124">
        <f>SUM(C85:C92)</f>
        <v>0</v>
      </c>
      <c r="D84" s="124">
        <f>SUM(D85:D92)</f>
        <v>0</v>
      </c>
      <c r="F84"/>
    </row>
    <row r="85" spans="1:6" ht="10.15" customHeight="1" x14ac:dyDescent="0.25">
      <c r="A85" s="93">
        <v>5591</v>
      </c>
      <c r="B85" s="29" t="s">
        <v>388</v>
      </c>
      <c r="C85" s="125">
        <v>0</v>
      </c>
      <c r="D85" s="125">
        <v>0</v>
      </c>
      <c r="F85"/>
    </row>
    <row r="86" spans="1:6" ht="10.15" customHeight="1" x14ac:dyDescent="0.25">
      <c r="A86" s="93">
        <v>5592</v>
      </c>
      <c r="B86" s="29" t="s">
        <v>389</v>
      </c>
      <c r="C86" s="125">
        <v>0</v>
      </c>
      <c r="D86" s="125">
        <v>0</v>
      </c>
      <c r="F86"/>
    </row>
    <row r="87" spans="1:6" ht="10.15" customHeight="1" x14ac:dyDescent="0.25">
      <c r="A87" s="93">
        <v>5593</v>
      </c>
      <c r="B87" s="29" t="s">
        <v>390</v>
      </c>
      <c r="C87" s="125">
        <v>0</v>
      </c>
      <c r="D87" s="125">
        <v>0</v>
      </c>
      <c r="F87"/>
    </row>
    <row r="88" spans="1:6" ht="10.15" customHeight="1" x14ac:dyDescent="0.25">
      <c r="A88" s="93">
        <v>5594</v>
      </c>
      <c r="B88" s="29" t="s">
        <v>440</v>
      </c>
      <c r="C88" s="125">
        <v>0</v>
      </c>
      <c r="D88" s="125">
        <v>0</v>
      </c>
      <c r="F88"/>
    </row>
    <row r="89" spans="1:6" ht="10.15" customHeight="1" x14ac:dyDescent="0.25">
      <c r="A89" s="93">
        <v>5595</v>
      </c>
      <c r="B89" s="29" t="s">
        <v>392</v>
      </c>
      <c r="C89" s="125">
        <v>0</v>
      </c>
      <c r="D89" s="125">
        <v>0</v>
      </c>
      <c r="F89"/>
    </row>
    <row r="90" spans="1:6" ht="10.15" customHeight="1" x14ac:dyDescent="0.25">
      <c r="A90" s="93">
        <v>5596</v>
      </c>
      <c r="B90" s="29" t="s">
        <v>281</v>
      </c>
      <c r="C90" s="125">
        <v>0</v>
      </c>
      <c r="D90" s="125">
        <v>0</v>
      </c>
      <c r="F90"/>
    </row>
    <row r="91" spans="1:6" ht="10.15" customHeight="1" x14ac:dyDescent="0.25">
      <c r="A91" s="93">
        <v>5597</v>
      </c>
      <c r="B91" s="29" t="s">
        <v>393</v>
      </c>
      <c r="C91" s="125">
        <v>0</v>
      </c>
      <c r="D91" s="125">
        <v>0</v>
      </c>
      <c r="F91"/>
    </row>
    <row r="92" spans="1:6" ht="10.15" customHeight="1" x14ac:dyDescent="0.25">
      <c r="A92" s="93">
        <v>5599</v>
      </c>
      <c r="B92" s="29" t="s">
        <v>395</v>
      </c>
      <c r="C92" s="125">
        <v>0</v>
      </c>
      <c r="D92" s="125">
        <v>0</v>
      </c>
      <c r="F92"/>
    </row>
    <row r="93" spans="1:6" ht="10.15" customHeight="1" x14ac:dyDescent="0.25">
      <c r="A93" s="117">
        <v>5600</v>
      </c>
      <c r="B93" s="118" t="s">
        <v>396</v>
      </c>
      <c r="C93" s="124">
        <f>+C94</f>
        <v>0</v>
      </c>
      <c r="D93" s="124">
        <f>+D94</f>
        <v>0</v>
      </c>
      <c r="F93"/>
    </row>
    <row r="94" spans="1:6" ht="10.15" customHeight="1" x14ac:dyDescent="0.25">
      <c r="A94" s="117">
        <v>5610</v>
      </c>
      <c r="B94" s="118" t="s">
        <v>397</v>
      </c>
      <c r="C94" s="124">
        <f>SUM(C95)</f>
        <v>0</v>
      </c>
      <c r="D94" s="124">
        <f>SUM(D95)</f>
        <v>0</v>
      </c>
      <c r="F94"/>
    </row>
    <row r="95" spans="1:6" ht="10.15" customHeight="1" x14ac:dyDescent="0.25">
      <c r="A95" s="93">
        <v>5611</v>
      </c>
      <c r="B95" s="29" t="s">
        <v>398</v>
      </c>
      <c r="C95" s="125">
        <v>0</v>
      </c>
      <c r="D95" s="125">
        <v>0</v>
      </c>
      <c r="F95"/>
    </row>
    <row r="96" spans="1:6" ht="10.15" customHeight="1" x14ac:dyDescent="0.25">
      <c r="A96" s="117">
        <v>2110</v>
      </c>
      <c r="B96" s="120" t="s">
        <v>441</v>
      </c>
      <c r="C96" s="124">
        <f>SUM(C97:C101)</f>
        <v>0</v>
      </c>
      <c r="D96" s="124">
        <f>SUM(D97:D101)</f>
        <v>0</v>
      </c>
      <c r="F96"/>
    </row>
    <row r="97" spans="1:6" ht="10.15" customHeight="1" x14ac:dyDescent="0.25">
      <c r="A97" s="93">
        <v>2111</v>
      </c>
      <c r="B97" s="29" t="s">
        <v>442</v>
      </c>
      <c r="C97" s="125">
        <v>0</v>
      </c>
      <c r="D97" s="125">
        <v>0</v>
      </c>
      <c r="F97"/>
    </row>
    <row r="98" spans="1:6" ht="10.15" customHeight="1" x14ac:dyDescent="0.25">
      <c r="A98" s="93">
        <v>2112</v>
      </c>
      <c r="B98" s="29" t="s">
        <v>443</v>
      </c>
      <c r="C98" s="125">
        <v>0</v>
      </c>
      <c r="D98" s="125">
        <v>0</v>
      </c>
      <c r="F98"/>
    </row>
    <row r="99" spans="1:6" ht="10.15" customHeight="1" x14ac:dyDescent="0.25">
      <c r="A99" s="93">
        <v>2112</v>
      </c>
      <c r="B99" s="29" t="s">
        <v>444</v>
      </c>
      <c r="C99" s="125">
        <v>0</v>
      </c>
      <c r="D99" s="125">
        <v>0</v>
      </c>
      <c r="F99"/>
    </row>
    <row r="100" spans="1:6" ht="10.15" customHeight="1" x14ac:dyDescent="0.25">
      <c r="A100" s="93">
        <v>2115</v>
      </c>
      <c r="B100" s="29" t="s">
        <v>445</v>
      </c>
      <c r="C100" s="125">
        <v>0</v>
      </c>
      <c r="D100" s="125">
        <v>0</v>
      </c>
      <c r="F100"/>
    </row>
    <row r="101" spans="1:6" ht="10.15" customHeight="1" x14ac:dyDescent="0.25">
      <c r="A101" s="93">
        <v>2114</v>
      </c>
      <c r="B101" s="29" t="s">
        <v>446</v>
      </c>
      <c r="C101" s="125">
        <v>0</v>
      </c>
      <c r="D101" s="125">
        <v>0</v>
      </c>
      <c r="F101"/>
    </row>
    <row r="102" spans="1:6" ht="10.15" customHeight="1" x14ac:dyDescent="0.25">
      <c r="A102" s="93"/>
      <c r="B102" s="119" t="s">
        <v>447</v>
      </c>
      <c r="C102" s="124">
        <f>+C103+C125</f>
        <v>0</v>
      </c>
      <c r="D102" s="124">
        <f>+D103+D125</f>
        <v>0</v>
      </c>
      <c r="F102"/>
    </row>
    <row r="103" spans="1:6" ht="10.15" customHeight="1" x14ac:dyDescent="0.2">
      <c r="A103" s="117">
        <v>4300</v>
      </c>
      <c r="B103" s="119" t="s">
        <v>43</v>
      </c>
      <c r="C103" s="125">
        <f>+C104+C107+C113+C115+C117</f>
        <v>0</v>
      </c>
      <c r="D103" s="125">
        <f>+D104+D107+D113+D115+D117</f>
        <v>0</v>
      </c>
    </row>
    <row r="104" spans="1:6" ht="10.15" customHeight="1" x14ac:dyDescent="0.2">
      <c r="A104" s="117">
        <v>4310</v>
      </c>
      <c r="B104" s="119" t="s">
        <v>266</v>
      </c>
      <c r="C104" s="124">
        <f>SUM(C105:C106)</f>
        <v>0</v>
      </c>
      <c r="D104" s="124">
        <f>SUM(D105:D106)</f>
        <v>0</v>
      </c>
    </row>
    <row r="105" spans="1:6" ht="10.15" customHeight="1" x14ac:dyDescent="0.2">
      <c r="A105" s="93">
        <v>4311</v>
      </c>
      <c r="B105" s="121" t="s">
        <v>267</v>
      </c>
      <c r="C105" s="125">
        <v>0</v>
      </c>
      <c r="D105" s="125">
        <v>0</v>
      </c>
    </row>
    <row r="106" spans="1:6" ht="10.15" customHeight="1" x14ac:dyDescent="0.2">
      <c r="A106" s="93">
        <v>4319</v>
      </c>
      <c r="B106" s="121" t="s">
        <v>268</v>
      </c>
      <c r="C106" s="125">
        <v>0</v>
      </c>
      <c r="D106" s="125">
        <v>0</v>
      </c>
    </row>
    <row r="107" spans="1:6" ht="10.15" customHeight="1" x14ac:dyDescent="0.2">
      <c r="A107" s="117">
        <v>4320</v>
      </c>
      <c r="B107" s="119" t="s">
        <v>269</v>
      </c>
      <c r="C107" s="124">
        <f>SUM(C108:C112)</f>
        <v>0</v>
      </c>
      <c r="D107" s="124">
        <f>SUM(D108:D112)</f>
        <v>0</v>
      </c>
    </row>
    <row r="108" spans="1:6" ht="10.15" customHeight="1" x14ac:dyDescent="0.2">
      <c r="A108" s="93">
        <v>4321</v>
      </c>
      <c r="B108" s="121" t="s">
        <v>270</v>
      </c>
      <c r="C108" s="125">
        <v>0</v>
      </c>
      <c r="D108" s="125">
        <v>0</v>
      </c>
    </row>
    <row r="109" spans="1:6" ht="10.15" customHeight="1" x14ac:dyDescent="0.2">
      <c r="A109" s="93">
        <v>4322</v>
      </c>
      <c r="B109" s="121" t="s">
        <v>271</v>
      </c>
      <c r="C109" s="125">
        <v>0</v>
      </c>
      <c r="D109" s="125">
        <v>0</v>
      </c>
    </row>
    <row r="110" spans="1:6" ht="10.15" customHeight="1" x14ac:dyDescent="0.2">
      <c r="A110" s="93">
        <v>4323</v>
      </c>
      <c r="B110" s="121" t="s">
        <v>272</v>
      </c>
      <c r="C110" s="125">
        <v>0</v>
      </c>
      <c r="D110" s="125">
        <v>0</v>
      </c>
    </row>
    <row r="111" spans="1:6" ht="10.15" customHeight="1" x14ac:dyDescent="0.2">
      <c r="A111" s="93">
        <v>4324</v>
      </c>
      <c r="B111" s="121" t="s">
        <v>273</v>
      </c>
      <c r="C111" s="125">
        <v>0</v>
      </c>
      <c r="D111" s="125">
        <v>0</v>
      </c>
    </row>
    <row r="112" spans="1:6" ht="10.15" customHeight="1" x14ac:dyDescent="0.2">
      <c r="A112" s="93">
        <v>4325</v>
      </c>
      <c r="B112" s="121" t="s">
        <v>274</v>
      </c>
      <c r="C112" s="125">
        <v>0</v>
      </c>
      <c r="D112" s="125">
        <v>0</v>
      </c>
    </row>
    <row r="113" spans="1:6" ht="10.15" customHeight="1" x14ac:dyDescent="0.2">
      <c r="A113" s="117">
        <v>4330</v>
      </c>
      <c r="B113" s="119" t="s">
        <v>275</v>
      </c>
      <c r="C113" s="124">
        <f>SUM(C114)</f>
        <v>0</v>
      </c>
      <c r="D113" s="124">
        <f>SUM(D114)</f>
        <v>0</v>
      </c>
    </row>
    <row r="114" spans="1:6" ht="10.15" customHeight="1" x14ac:dyDescent="0.2">
      <c r="A114" s="93">
        <v>4331</v>
      </c>
      <c r="B114" s="121" t="s">
        <v>275</v>
      </c>
      <c r="C114" s="125">
        <v>0</v>
      </c>
      <c r="D114" s="125">
        <v>0</v>
      </c>
    </row>
    <row r="115" spans="1:6" ht="10.15" customHeight="1" x14ac:dyDescent="0.2">
      <c r="A115" s="117">
        <v>4340</v>
      </c>
      <c r="B115" s="119" t="s">
        <v>276</v>
      </c>
      <c r="C115" s="124">
        <f>SUM(C116)</f>
        <v>0</v>
      </c>
      <c r="D115" s="124">
        <f>SUM(D116)</f>
        <v>0</v>
      </c>
    </row>
    <row r="116" spans="1:6" ht="10.15" customHeight="1" x14ac:dyDescent="0.2">
      <c r="A116" s="93">
        <v>4341</v>
      </c>
      <c r="B116" s="121" t="s">
        <v>276</v>
      </c>
      <c r="C116" s="125">
        <v>0</v>
      </c>
      <c r="D116" s="125">
        <v>0</v>
      </c>
    </row>
    <row r="117" spans="1:6" ht="10.15" customHeight="1" x14ac:dyDescent="0.2">
      <c r="A117" s="117">
        <v>4390</v>
      </c>
      <c r="B117" s="119" t="s">
        <v>277</v>
      </c>
      <c r="C117" s="124">
        <f>SUM(C118:C124)</f>
        <v>0</v>
      </c>
      <c r="D117" s="124">
        <f>SUM(D118:D124)</f>
        <v>0</v>
      </c>
    </row>
    <row r="118" spans="1:6" ht="10.15" customHeight="1" x14ac:dyDescent="0.2">
      <c r="A118" s="93">
        <v>4392</v>
      </c>
      <c r="B118" s="121" t="s">
        <v>278</v>
      </c>
      <c r="C118" s="125">
        <v>0</v>
      </c>
      <c r="D118" s="125">
        <v>0</v>
      </c>
    </row>
    <row r="119" spans="1:6" ht="10.15" customHeight="1" x14ac:dyDescent="0.2">
      <c r="A119" s="93">
        <v>4393</v>
      </c>
      <c r="B119" s="121" t="s">
        <v>279</v>
      </c>
      <c r="C119" s="125">
        <v>0</v>
      </c>
      <c r="D119" s="125">
        <v>0</v>
      </c>
    </row>
    <row r="120" spans="1:6" ht="10.15" customHeight="1" x14ac:dyDescent="0.2">
      <c r="A120" s="93">
        <v>4394</v>
      </c>
      <c r="B120" s="121" t="s">
        <v>280</v>
      </c>
      <c r="C120" s="125">
        <v>0</v>
      </c>
      <c r="D120" s="125">
        <v>0</v>
      </c>
    </row>
    <row r="121" spans="1:6" ht="10.15" customHeight="1" x14ac:dyDescent="0.2">
      <c r="A121" s="93">
        <v>4395</v>
      </c>
      <c r="B121" s="121" t="s">
        <v>281</v>
      </c>
      <c r="C121" s="125">
        <v>0</v>
      </c>
      <c r="D121" s="125">
        <v>0</v>
      </c>
    </row>
    <row r="122" spans="1:6" ht="10.15" customHeight="1" x14ac:dyDescent="0.2">
      <c r="A122" s="93">
        <v>4396</v>
      </c>
      <c r="B122" s="121" t="s">
        <v>282</v>
      </c>
      <c r="C122" s="125">
        <v>0</v>
      </c>
      <c r="D122" s="125">
        <v>0</v>
      </c>
    </row>
    <row r="123" spans="1:6" ht="10.15" customHeight="1" x14ac:dyDescent="0.2">
      <c r="A123" s="93">
        <v>4397</v>
      </c>
      <c r="B123" s="121" t="s">
        <v>283</v>
      </c>
      <c r="C123" s="125">
        <v>0</v>
      </c>
      <c r="D123" s="125">
        <v>0</v>
      </c>
    </row>
    <row r="124" spans="1:6" ht="10.15" customHeight="1" x14ac:dyDescent="0.2">
      <c r="A124" s="93">
        <v>4399</v>
      </c>
      <c r="B124" s="121" t="s">
        <v>277</v>
      </c>
      <c r="C124" s="125">
        <v>0</v>
      </c>
      <c r="D124" s="125">
        <v>0</v>
      </c>
    </row>
    <row r="125" spans="1:6" ht="10.15" customHeight="1" x14ac:dyDescent="0.25">
      <c r="A125" s="117">
        <v>1120</v>
      </c>
      <c r="B125" s="120" t="s">
        <v>448</v>
      </c>
      <c r="C125" s="124">
        <f>SUM(C126:C134)</f>
        <v>0</v>
      </c>
      <c r="D125" s="124">
        <f>SUM(D126:D134)</f>
        <v>0</v>
      </c>
      <c r="F125"/>
    </row>
    <row r="126" spans="1:6" customFormat="1" ht="10.15" customHeight="1" x14ac:dyDescent="0.25">
      <c r="A126" s="93">
        <v>1124</v>
      </c>
      <c r="B126" s="122" t="s">
        <v>449</v>
      </c>
      <c r="C126" s="125">
        <v>0</v>
      </c>
      <c r="D126" s="125">
        <v>0</v>
      </c>
    </row>
    <row r="127" spans="1:6" ht="10.15" customHeight="1" x14ac:dyDescent="0.25">
      <c r="A127" s="93">
        <v>1124</v>
      </c>
      <c r="B127" s="122" t="s">
        <v>450</v>
      </c>
      <c r="C127" s="125">
        <v>0</v>
      </c>
      <c r="D127" s="125">
        <v>0</v>
      </c>
      <c r="F127"/>
    </row>
    <row r="128" spans="1:6" ht="10.15" customHeight="1" x14ac:dyDescent="0.25">
      <c r="A128" s="93">
        <v>1124</v>
      </c>
      <c r="B128" s="122" t="s">
        <v>451</v>
      </c>
      <c r="C128" s="125">
        <v>0</v>
      </c>
      <c r="D128" s="125">
        <v>0</v>
      </c>
      <c r="F128"/>
    </row>
    <row r="129" spans="1:6" ht="10.15" customHeight="1" x14ac:dyDescent="0.25">
      <c r="A129" s="93">
        <v>1124</v>
      </c>
      <c r="B129" s="122" t="s">
        <v>452</v>
      </c>
      <c r="C129" s="125">
        <v>0</v>
      </c>
      <c r="D129" s="125">
        <v>0</v>
      </c>
      <c r="F129"/>
    </row>
    <row r="130" spans="1:6" ht="10.15" customHeight="1" x14ac:dyDescent="0.25">
      <c r="A130" s="93">
        <v>1124</v>
      </c>
      <c r="B130" s="122" t="s">
        <v>453</v>
      </c>
      <c r="C130" s="125">
        <v>0</v>
      </c>
      <c r="D130" s="125">
        <v>0</v>
      </c>
      <c r="F130"/>
    </row>
    <row r="131" spans="1:6" ht="10.15" customHeight="1" x14ac:dyDescent="0.25">
      <c r="A131" s="93">
        <v>1124</v>
      </c>
      <c r="B131" s="122" t="s">
        <v>454</v>
      </c>
      <c r="C131" s="125">
        <v>0</v>
      </c>
      <c r="D131" s="125">
        <v>0</v>
      </c>
      <c r="F131"/>
    </row>
    <row r="132" spans="1:6" ht="10.15" customHeight="1" x14ac:dyDescent="0.25">
      <c r="A132" s="93">
        <v>1122</v>
      </c>
      <c r="B132" s="122" t="s">
        <v>455</v>
      </c>
      <c r="C132" s="125">
        <v>0</v>
      </c>
      <c r="D132" s="125">
        <v>0</v>
      </c>
      <c r="F132"/>
    </row>
    <row r="133" spans="1:6" ht="10.15" customHeight="1" x14ac:dyDescent="0.25">
      <c r="A133" s="93">
        <v>1122</v>
      </c>
      <c r="B133" s="122" t="s">
        <v>456</v>
      </c>
      <c r="C133" s="125">
        <v>0</v>
      </c>
      <c r="D133" s="125">
        <v>0</v>
      </c>
      <c r="F133"/>
    </row>
    <row r="134" spans="1:6" ht="10.15" customHeight="1" x14ac:dyDescent="0.25">
      <c r="A134" s="93">
        <v>1122</v>
      </c>
      <c r="B134" s="122" t="s">
        <v>457</v>
      </c>
      <c r="C134" s="125">
        <v>0</v>
      </c>
      <c r="D134" s="125">
        <v>0</v>
      </c>
      <c r="F134"/>
    </row>
    <row r="135" spans="1:6" ht="10.15" customHeight="1" x14ac:dyDescent="0.25">
      <c r="A135" s="27"/>
      <c r="B135" s="123" t="s">
        <v>458</v>
      </c>
      <c r="C135" s="124">
        <f>C47+C48-C102</f>
        <v>34016081.480000004</v>
      </c>
      <c r="D135" s="124">
        <f>D47+D48-D102</f>
        <v>32303290.850000005</v>
      </c>
      <c r="F135"/>
    </row>
    <row r="136" spans="1:6" ht="10.15" customHeight="1" x14ac:dyDescent="0.25">
      <c r="F136"/>
    </row>
    <row r="137" spans="1:6" ht="10.15" customHeight="1" x14ac:dyDescent="0.25">
      <c r="B137" s="11" t="s">
        <v>64</v>
      </c>
      <c r="F137"/>
    </row>
    <row r="138" spans="1:6" ht="10.15" customHeight="1" x14ac:dyDescent="0.25">
      <c r="F138"/>
    </row>
    <row r="139" spans="1:6" ht="10.15" customHeight="1" x14ac:dyDescent="0.25">
      <c r="F139"/>
    </row>
    <row r="140" spans="1:6" ht="10.15" customHeight="1" x14ac:dyDescent="0.25">
      <c r="F140"/>
    </row>
    <row r="141" spans="1:6" ht="10.15" customHeight="1" x14ac:dyDescent="0.25">
      <c r="F141"/>
    </row>
    <row r="142" spans="1:6" ht="10.15" customHeight="1" x14ac:dyDescent="0.25">
      <c r="F142"/>
    </row>
    <row r="143" spans="1:6" ht="10.15" customHeight="1" x14ac:dyDescent="0.25">
      <c r="F143"/>
    </row>
    <row r="144" spans="1:6" ht="10.15" customHeight="1" x14ac:dyDescent="0.25">
      <c r="F144"/>
    </row>
    <row r="145" spans="6:7" ht="10.15" customHeight="1" x14ac:dyDescent="0.25">
      <c r="F145"/>
    </row>
    <row r="146" spans="6:7" ht="10.15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9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9685039370078741" right="0.19685039370078741" top="0.39370078740157483" bottom="0.3937007874015748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1" customWidth="1"/>
    <col min="2" max="2" width="63.28515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31" t="str">
        <f>ESF!A1</f>
        <v>Instituto Municipal de Vivienda de León, Guanajuato (IMUVI)</v>
      </c>
      <c r="B1" s="132"/>
      <c r="C1" s="133"/>
    </row>
    <row r="2" spans="1:3" s="30" customFormat="1" ht="18" customHeight="1" x14ac:dyDescent="0.25">
      <c r="A2" s="134" t="s">
        <v>459</v>
      </c>
      <c r="B2" s="135"/>
      <c r="C2" s="136"/>
    </row>
    <row r="3" spans="1:3" s="30" customFormat="1" ht="18" customHeight="1" x14ac:dyDescent="0.25">
      <c r="A3" s="134" t="str">
        <f>ESF!A3</f>
        <v>Correspondiente del 1 enero al 31 de diciembre de 2022</v>
      </c>
      <c r="B3" s="135"/>
      <c r="C3" s="136"/>
    </row>
    <row r="4" spans="1:3" s="32" customFormat="1" x14ac:dyDescent="0.2">
      <c r="A4" s="137" t="s">
        <v>460</v>
      </c>
      <c r="B4" s="138"/>
      <c r="C4" s="139"/>
    </row>
    <row r="5" spans="1:3" x14ac:dyDescent="0.2">
      <c r="A5" s="47" t="s">
        <v>461</v>
      </c>
      <c r="B5" s="47"/>
      <c r="C5" s="48">
        <v>108444338.30000001</v>
      </c>
    </row>
    <row r="6" spans="1:3" x14ac:dyDescent="0.2">
      <c r="A6" s="49"/>
      <c r="B6" s="50"/>
      <c r="C6" s="51"/>
    </row>
    <row r="7" spans="1:3" x14ac:dyDescent="0.2">
      <c r="A7" s="60" t="s">
        <v>462</v>
      </c>
      <c r="B7" s="60"/>
      <c r="C7" s="52">
        <f>SUM(C8:C13)</f>
        <v>21825844.079999998</v>
      </c>
    </row>
    <row r="8" spans="1:3" x14ac:dyDescent="0.2">
      <c r="A8" s="68" t="s">
        <v>463</v>
      </c>
      <c r="B8" s="67" t="s">
        <v>266</v>
      </c>
      <c r="C8" s="53">
        <v>0</v>
      </c>
    </row>
    <row r="9" spans="1:3" x14ac:dyDescent="0.2">
      <c r="A9" s="54" t="s">
        <v>464</v>
      </c>
      <c r="B9" s="55" t="s">
        <v>465</v>
      </c>
      <c r="C9" s="53">
        <v>0</v>
      </c>
    </row>
    <row r="10" spans="1:3" x14ac:dyDescent="0.2">
      <c r="A10" s="54" t="s">
        <v>466</v>
      </c>
      <c r="B10" s="55" t="s">
        <v>275</v>
      </c>
      <c r="C10" s="53">
        <v>0</v>
      </c>
    </row>
    <row r="11" spans="1:3" x14ac:dyDescent="0.2">
      <c r="A11" s="54" t="s">
        <v>467</v>
      </c>
      <c r="B11" s="55" t="s">
        <v>276</v>
      </c>
      <c r="C11" s="53">
        <v>0</v>
      </c>
    </row>
    <row r="12" spans="1:3" x14ac:dyDescent="0.2">
      <c r="A12" s="54" t="s">
        <v>468</v>
      </c>
      <c r="B12" s="55" t="s">
        <v>277</v>
      </c>
      <c r="C12" s="53">
        <v>0</v>
      </c>
    </row>
    <row r="13" spans="1:3" x14ac:dyDescent="0.2">
      <c r="A13" s="56" t="s">
        <v>469</v>
      </c>
      <c r="B13" s="57" t="s">
        <v>470</v>
      </c>
      <c r="C13" s="53">
        <v>21825844.079999998</v>
      </c>
    </row>
    <row r="14" spans="1:3" x14ac:dyDescent="0.2">
      <c r="A14" s="49"/>
      <c r="B14" s="58"/>
      <c r="C14" s="59"/>
    </row>
    <row r="15" spans="1:3" x14ac:dyDescent="0.2">
      <c r="A15" s="60" t="s">
        <v>471</v>
      </c>
      <c r="B15" s="50"/>
      <c r="C15" s="52">
        <f>SUM(C16:C18)</f>
        <v>14354837.15</v>
      </c>
    </row>
    <row r="16" spans="1:3" x14ac:dyDescent="0.2">
      <c r="A16" s="61">
        <v>3.1</v>
      </c>
      <c r="B16" s="55" t="s">
        <v>472</v>
      </c>
      <c r="C16" s="53">
        <v>0</v>
      </c>
    </row>
    <row r="17" spans="1:3" x14ac:dyDescent="0.2">
      <c r="A17" s="62">
        <v>3.2</v>
      </c>
      <c r="B17" s="55" t="s">
        <v>473</v>
      </c>
      <c r="C17" s="53">
        <v>0</v>
      </c>
    </row>
    <row r="18" spans="1:3" x14ac:dyDescent="0.2">
      <c r="A18" s="62">
        <v>3.3</v>
      </c>
      <c r="B18" s="57" t="s">
        <v>474</v>
      </c>
      <c r="C18" s="63">
        <v>14354837.15</v>
      </c>
    </row>
    <row r="19" spans="1:3" x14ac:dyDescent="0.2">
      <c r="A19" s="49"/>
      <c r="B19" s="64"/>
      <c r="C19" s="65"/>
    </row>
    <row r="20" spans="1:3" x14ac:dyDescent="0.2">
      <c r="A20" s="66" t="s">
        <v>475</v>
      </c>
      <c r="B20" s="66"/>
      <c r="C20" s="48">
        <f>C5+C7-C15</f>
        <v>115915345.23</v>
      </c>
    </row>
    <row r="22" spans="1:3" ht="20.45" customHeight="1" x14ac:dyDescent="0.2">
      <c r="B22" s="140" t="s">
        <v>64</v>
      </c>
      <c r="C22" s="140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28515625" style="31" customWidth="1"/>
    <col min="3" max="3" width="17.7109375" style="31" customWidth="1"/>
    <col min="4" max="16384" width="11.42578125" style="31"/>
  </cols>
  <sheetData>
    <row r="1" spans="1:3" s="33" customFormat="1" ht="19.149999999999999" customHeight="1" x14ac:dyDescent="0.25">
      <c r="A1" s="141" t="str">
        <f>ESF!A1</f>
        <v>Instituto Municipal de Vivienda de León, Guanajuato (IMUVI)</v>
      </c>
      <c r="B1" s="142"/>
      <c r="C1" s="143"/>
    </row>
    <row r="2" spans="1:3" s="33" customFormat="1" ht="19.149999999999999" customHeight="1" x14ac:dyDescent="0.25">
      <c r="A2" s="144" t="s">
        <v>476</v>
      </c>
      <c r="B2" s="145"/>
      <c r="C2" s="146"/>
    </row>
    <row r="3" spans="1:3" s="33" customFormat="1" ht="19.149999999999999" customHeight="1" x14ac:dyDescent="0.25">
      <c r="A3" s="144" t="str">
        <f>ESF!A3</f>
        <v>Correspondiente del 1 enero al 31 de diciembre de 2022</v>
      </c>
      <c r="B3" s="145"/>
      <c r="C3" s="146"/>
    </row>
    <row r="4" spans="1:3" x14ac:dyDescent="0.2">
      <c r="A4" s="137" t="s">
        <v>460</v>
      </c>
      <c r="B4" s="138"/>
      <c r="C4" s="139"/>
    </row>
    <row r="5" spans="1:3" x14ac:dyDescent="0.2">
      <c r="A5" s="77" t="s">
        <v>477</v>
      </c>
      <c r="B5" s="47"/>
      <c r="C5" s="70">
        <v>70090733.870000005</v>
      </c>
    </row>
    <row r="6" spans="1:3" x14ac:dyDescent="0.2">
      <c r="A6" s="71"/>
      <c r="B6" s="50"/>
      <c r="C6" s="72"/>
    </row>
    <row r="7" spans="1:3" x14ac:dyDescent="0.2">
      <c r="A7" s="60" t="s">
        <v>478</v>
      </c>
      <c r="B7" s="73"/>
      <c r="C7" s="52">
        <f>SUM(C8:C28)</f>
        <v>9706705.870000001</v>
      </c>
    </row>
    <row r="8" spans="1:3" x14ac:dyDescent="0.2">
      <c r="A8" s="78">
        <v>2.1</v>
      </c>
      <c r="B8" s="79" t="s">
        <v>297</v>
      </c>
      <c r="C8" s="80">
        <v>0</v>
      </c>
    </row>
    <row r="9" spans="1:3" x14ac:dyDescent="0.2">
      <c r="A9" s="78">
        <v>2.2000000000000002</v>
      </c>
      <c r="B9" s="79" t="s">
        <v>294</v>
      </c>
      <c r="C9" s="80">
        <v>0</v>
      </c>
    </row>
    <row r="10" spans="1:3" x14ac:dyDescent="0.2">
      <c r="A10" s="87">
        <v>2.2999999999999998</v>
      </c>
      <c r="B10" s="69" t="s">
        <v>130</v>
      </c>
      <c r="C10" s="80">
        <v>1113233.81</v>
      </c>
    </row>
    <row r="11" spans="1:3" x14ac:dyDescent="0.2">
      <c r="A11" s="87">
        <v>2.4</v>
      </c>
      <c r="B11" s="69" t="s">
        <v>131</v>
      </c>
      <c r="C11" s="80">
        <v>60154.62</v>
      </c>
    </row>
    <row r="12" spans="1:3" x14ac:dyDescent="0.2">
      <c r="A12" s="87">
        <v>2.5</v>
      </c>
      <c r="B12" s="69" t="s">
        <v>132</v>
      </c>
      <c r="C12" s="80">
        <v>0</v>
      </c>
    </row>
    <row r="13" spans="1:3" x14ac:dyDescent="0.2">
      <c r="A13" s="87">
        <v>2.6</v>
      </c>
      <c r="B13" s="69" t="s">
        <v>133</v>
      </c>
      <c r="C13" s="80">
        <v>811700</v>
      </c>
    </row>
    <row r="14" spans="1:3" x14ac:dyDescent="0.2">
      <c r="A14" s="87">
        <v>2.7</v>
      </c>
      <c r="B14" s="69" t="s">
        <v>134</v>
      </c>
      <c r="C14" s="80">
        <v>0</v>
      </c>
    </row>
    <row r="15" spans="1:3" x14ac:dyDescent="0.2">
      <c r="A15" s="87">
        <v>2.8</v>
      </c>
      <c r="B15" s="69" t="s">
        <v>135</v>
      </c>
      <c r="C15" s="80">
        <v>64805.26</v>
      </c>
    </row>
    <row r="16" spans="1:3" x14ac:dyDescent="0.2">
      <c r="A16" s="87">
        <v>2.9</v>
      </c>
      <c r="B16" s="69" t="s">
        <v>137</v>
      </c>
      <c r="C16" s="80">
        <v>0</v>
      </c>
    </row>
    <row r="17" spans="1:3" x14ac:dyDescent="0.2">
      <c r="A17" s="87" t="s">
        <v>479</v>
      </c>
      <c r="B17" s="69" t="s">
        <v>480</v>
      </c>
      <c r="C17" s="80">
        <v>0</v>
      </c>
    </row>
    <row r="18" spans="1:3" x14ac:dyDescent="0.2">
      <c r="A18" s="87" t="s">
        <v>481</v>
      </c>
      <c r="B18" s="69" t="s">
        <v>141</v>
      </c>
      <c r="C18" s="80">
        <v>1094267.73</v>
      </c>
    </row>
    <row r="19" spans="1:3" x14ac:dyDescent="0.2">
      <c r="A19" s="87" t="s">
        <v>482</v>
      </c>
      <c r="B19" s="69" t="s">
        <v>483</v>
      </c>
      <c r="C19" s="80">
        <v>0</v>
      </c>
    </row>
    <row r="20" spans="1:3" x14ac:dyDescent="0.2">
      <c r="A20" s="87" t="s">
        <v>484</v>
      </c>
      <c r="B20" s="69" t="s">
        <v>485</v>
      </c>
      <c r="C20" s="80">
        <v>6562544.4500000002</v>
      </c>
    </row>
    <row r="21" spans="1:3" x14ac:dyDescent="0.2">
      <c r="A21" s="87" t="s">
        <v>486</v>
      </c>
      <c r="B21" s="69" t="s">
        <v>487</v>
      </c>
      <c r="C21" s="80">
        <v>0</v>
      </c>
    </row>
    <row r="22" spans="1:3" x14ac:dyDescent="0.2">
      <c r="A22" s="87" t="s">
        <v>488</v>
      </c>
      <c r="B22" s="69" t="s">
        <v>489</v>
      </c>
      <c r="C22" s="80">
        <v>0</v>
      </c>
    </row>
    <row r="23" spans="1:3" x14ac:dyDescent="0.2">
      <c r="A23" s="87" t="s">
        <v>490</v>
      </c>
      <c r="B23" s="69" t="s">
        <v>491</v>
      </c>
      <c r="C23" s="80">
        <v>0</v>
      </c>
    </row>
    <row r="24" spans="1:3" x14ac:dyDescent="0.2">
      <c r="A24" s="87" t="s">
        <v>492</v>
      </c>
      <c r="B24" s="69" t="s">
        <v>493</v>
      </c>
      <c r="C24" s="80">
        <v>0</v>
      </c>
    </row>
    <row r="25" spans="1:3" x14ac:dyDescent="0.2">
      <c r="A25" s="87" t="s">
        <v>494</v>
      </c>
      <c r="B25" s="69" t="s">
        <v>495</v>
      </c>
      <c r="C25" s="80">
        <v>0</v>
      </c>
    </row>
    <row r="26" spans="1:3" x14ac:dyDescent="0.2">
      <c r="A26" s="87" t="s">
        <v>496</v>
      </c>
      <c r="B26" s="69" t="s">
        <v>497</v>
      </c>
      <c r="C26" s="80">
        <v>0</v>
      </c>
    </row>
    <row r="27" spans="1:3" x14ac:dyDescent="0.2">
      <c r="A27" s="87" t="s">
        <v>498</v>
      </c>
      <c r="B27" s="69" t="s">
        <v>499</v>
      </c>
      <c r="C27" s="80">
        <v>0</v>
      </c>
    </row>
    <row r="28" spans="1:3" x14ac:dyDescent="0.2">
      <c r="A28" s="87" t="s">
        <v>500</v>
      </c>
      <c r="B28" s="79" t="s">
        <v>501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502</v>
      </c>
      <c r="B30" s="84"/>
      <c r="C30" s="85">
        <f>SUM(C31:C37)</f>
        <v>24874847.219999999</v>
      </c>
    </row>
    <row r="31" spans="1:3" x14ac:dyDescent="0.2">
      <c r="A31" s="87" t="s">
        <v>503</v>
      </c>
      <c r="B31" s="69" t="s">
        <v>367</v>
      </c>
      <c r="C31" s="80">
        <v>3359611.47</v>
      </c>
    </row>
    <row r="32" spans="1:3" x14ac:dyDescent="0.2">
      <c r="A32" s="87" t="s">
        <v>504</v>
      </c>
      <c r="B32" s="69" t="s">
        <v>376</v>
      </c>
      <c r="C32" s="80">
        <v>0</v>
      </c>
    </row>
    <row r="33" spans="1:3" x14ac:dyDescent="0.2">
      <c r="A33" s="87" t="s">
        <v>505</v>
      </c>
      <c r="B33" s="69" t="s">
        <v>379</v>
      </c>
      <c r="C33" s="80">
        <v>16785711.780000001</v>
      </c>
    </row>
    <row r="34" spans="1:3" x14ac:dyDescent="0.2">
      <c r="A34" s="87" t="s">
        <v>506</v>
      </c>
      <c r="B34" s="69" t="s">
        <v>507</v>
      </c>
      <c r="C34" s="80">
        <v>0</v>
      </c>
    </row>
    <row r="35" spans="1:3" x14ac:dyDescent="0.2">
      <c r="A35" s="87" t="s">
        <v>508</v>
      </c>
      <c r="B35" s="69" t="s">
        <v>509</v>
      </c>
      <c r="C35" s="80">
        <v>0</v>
      </c>
    </row>
    <row r="36" spans="1:3" x14ac:dyDescent="0.2">
      <c r="A36" s="87" t="s">
        <v>510</v>
      </c>
      <c r="B36" s="69" t="s">
        <v>387</v>
      </c>
      <c r="C36" s="80">
        <v>2794518.11</v>
      </c>
    </row>
    <row r="37" spans="1:3" x14ac:dyDescent="0.2">
      <c r="A37" s="87" t="s">
        <v>511</v>
      </c>
      <c r="B37" s="79" t="s">
        <v>512</v>
      </c>
      <c r="C37" s="86">
        <v>1935005.8599999999</v>
      </c>
    </row>
    <row r="38" spans="1:3" x14ac:dyDescent="0.2">
      <c r="A38" s="71"/>
      <c r="B38" s="74"/>
      <c r="C38" s="75"/>
    </row>
    <row r="39" spans="1:3" x14ac:dyDescent="0.2">
      <c r="A39" s="76" t="s">
        <v>513</v>
      </c>
      <c r="B39" s="47"/>
      <c r="C39" s="48">
        <f>C5-C7+C30</f>
        <v>85258875.219999999</v>
      </c>
    </row>
    <row r="41" spans="1:3" ht="20.45" customHeight="1" x14ac:dyDescent="0.2">
      <c r="B41" s="140" t="s">
        <v>64</v>
      </c>
      <c r="C41" s="140"/>
    </row>
  </sheetData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28515625" defaultRowHeight="11.25" x14ac:dyDescent="0.2"/>
  <cols>
    <col min="1" max="1" width="12.7109375" style="23" customWidth="1"/>
    <col min="2" max="2" width="72.28515625" style="23" customWidth="1"/>
    <col min="3" max="7" width="15.7109375" style="23" customWidth="1"/>
    <col min="8" max="8" width="11.7109375" style="23" customWidth="1"/>
    <col min="9" max="9" width="13.42578125" style="23" customWidth="1"/>
    <col min="10" max="10" width="13.28515625" style="23" customWidth="1"/>
    <col min="11" max="16384" width="9.28515625" style="23"/>
  </cols>
  <sheetData>
    <row r="1" spans="1:10" ht="19.149999999999999" customHeight="1" x14ac:dyDescent="0.2">
      <c r="A1" s="130" t="str">
        <f>'Notas a los Edos Financieros'!A1</f>
        <v>Instituto Municipal de Vivienda de León, Guanajuato (IMUVI)</v>
      </c>
      <c r="B1" s="147"/>
      <c r="C1" s="147"/>
      <c r="D1" s="147"/>
      <c r="E1" s="147"/>
      <c r="F1" s="147"/>
      <c r="G1" s="21" t="s">
        <v>0</v>
      </c>
      <c r="H1" s="22">
        <f>'Notas a los Edos Financieros'!D1</f>
        <v>2022</v>
      </c>
    </row>
    <row r="2" spans="1:10" ht="19.149999999999999" customHeight="1" x14ac:dyDescent="0.2">
      <c r="A2" s="130" t="s">
        <v>514</v>
      </c>
      <c r="B2" s="147"/>
      <c r="C2" s="147"/>
      <c r="D2" s="147"/>
      <c r="E2" s="147"/>
      <c r="F2" s="147"/>
      <c r="G2" s="21" t="s">
        <v>2</v>
      </c>
      <c r="H2" s="22" t="str">
        <f>'Notas a los Edos Financieros'!D2</f>
        <v>Trimestral</v>
      </c>
    </row>
    <row r="3" spans="1:10" ht="19.149999999999999" customHeight="1" x14ac:dyDescent="0.2">
      <c r="A3" s="130" t="str">
        <f>'Notas a los Edos Financieros'!A3</f>
        <v>Correspondiente del 1 enero al 31 de diciembre de 2022</v>
      </c>
      <c r="B3" s="147"/>
      <c r="C3" s="147"/>
      <c r="D3" s="147"/>
      <c r="E3" s="147"/>
      <c r="F3" s="147"/>
      <c r="G3" s="21" t="s">
        <v>4</v>
      </c>
      <c r="H3" s="22">
        <f>'Notas a los Edos Financieros'!D3</f>
        <v>4</v>
      </c>
    </row>
    <row r="4" spans="1:10" x14ac:dyDescent="0.2">
      <c r="A4" s="24" t="s">
        <v>66</v>
      </c>
      <c r="B4" s="25"/>
      <c r="C4" s="25"/>
      <c r="D4" s="25"/>
      <c r="E4" s="25"/>
      <c r="F4" s="25"/>
      <c r="G4" s="25"/>
      <c r="H4" s="25"/>
    </row>
    <row r="7" spans="1:10" ht="25.15" customHeight="1" x14ac:dyDescent="0.2">
      <c r="A7" s="92" t="s">
        <v>68</v>
      </c>
      <c r="B7" s="92" t="s">
        <v>515</v>
      </c>
      <c r="C7" s="91" t="s">
        <v>516</v>
      </c>
      <c r="D7" s="91" t="s">
        <v>517</v>
      </c>
      <c r="E7" s="91" t="s">
        <v>518</v>
      </c>
      <c r="F7" s="91" t="s">
        <v>519</v>
      </c>
      <c r="G7" s="91" t="s">
        <v>520</v>
      </c>
      <c r="H7" s="91" t="s">
        <v>521</v>
      </c>
      <c r="I7" s="91" t="s">
        <v>522</v>
      </c>
      <c r="J7" s="91" t="s">
        <v>523</v>
      </c>
    </row>
    <row r="8" spans="1:10" s="35" customFormat="1" x14ac:dyDescent="0.2">
      <c r="A8" s="34">
        <v>7000</v>
      </c>
      <c r="B8" s="35" t="s">
        <v>524</v>
      </c>
    </row>
    <row r="9" spans="1:10" x14ac:dyDescent="0.2">
      <c r="A9" s="23">
        <v>7110</v>
      </c>
      <c r="B9" s="23" t="s">
        <v>520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525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526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527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528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529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530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531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532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533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534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535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536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537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538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539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540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541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542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543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544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545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546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547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548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549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550</v>
      </c>
    </row>
    <row r="36" spans="1:6" x14ac:dyDescent="0.2">
      <c r="A36" s="23">
        <v>8110</v>
      </c>
      <c r="B36" s="23" t="s">
        <v>551</v>
      </c>
      <c r="C36" s="28">
        <v>0</v>
      </c>
      <c r="D36" s="28">
        <v>146471881</v>
      </c>
      <c r="E36" s="28">
        <v>0</v>
      </c>
      <c r="F36" s="28">
        <f>+C36+D36-E36</f>
        <v>146471881</v>
      </c>
    </row>
    <row r="37" spans="1:6" x14ac:dyDescent="0.2">
      <c r="A37" s="23">
        <v>8120</v>
      </c>
      <c r="B37" s="23" t="s">
        <v>552</v>
      </c>
      <c r="C37" s="28">
        <v>0</v>
      </c>
      <c r="D37" s="28">
        <v>108444338.3</v>
      </c>
      <c r="E37" s="28">
        <v>146471881</v>
      </c>
      <c r="F37" s="28">
        <f t="shared" ref="F37:F47" si="0">+C37+D37-E37</f>
        <v>-38027542.700000003</v>
      </c>
    </row>
    <row r="38" spans="1:6" x14ac:dyDescent="0.2">
      <c r="A38" s="23">
        <v>8130</v>
      </c>
      <c r="B38" s="23" t="s">
        <v>553</v>
      </c>
      <c r="C38" s="28">
        <v>0</v>
      </c>
      <c r="D38" s="28">
        <v>0</v>
      </c>
      <c r="E38" s="28">
        <v>0</v>
      </c>
      <c r="F38" s="28">
        <f t="shared" si="0"/>
        <v>0</v>
      </c>
    </row>
    <row r="39" spans="1:6" x14ac:dyDescent="0.2">
      <c r="A39" s="23">
        <v>8140</v>
      </c>
      <c r="B39" s="23" t="s">
        <v>554</v>
      </c>
      <c r="C39" s="28">
        <v>0</v>
      </c>
      <c r="D39" s="28">
        <v>108444338.3</v>
      </c>
      <c r="E39" s="28">
        <v>108444338.3</v>
      </c>
      <c r="F39" s="28">
        <f t="shared" si="0"/>
        <v>0</v>
      </c>
    </row>
    <row r="40" spans="1:6" x14ac:dyDescent="0.2">
      <c r="A40" s="23">
        <v>8150</v>
      </c>
      <c r="B40" s="23" t="s">
        <v>555</v>
      </c>
      <c r="C40" s="28">
        <v>0</v>
      </c>
      <c r="D40" s="28">
        <v>0</v>
      </c>
      <c r="E40" s="28">
        <v>108444338.3</v>
      </c>
      <c r="F40" s="28">
        <f t="shared" si="0"/>
        <v>-108444338.3</v>
      </c>
    </row>
    <row r="41" spans="1:6" x14ac:dyDescent="0.2">
      <c r="A41" s="23">
        <v>8210</v>
      </c>
      <c r="B41" s="23" t="s">
        <v>556</v>
      </c>
      <c r="C41" s="28">
        <v>0</v>
      </c>
      <c r="D41" s="28">
        <v>0</v>
      </c>
      <c r="E41" s="28">
        <v>146471881</v>
      </c>
      <c r="F41" s="28">
        <f t="shared" si="0"/>
        <v>-146471881</v>
      </c>
    </row>
    <row r="42" spans="1:6" x14ac:dyDescent="0.2">
      <c r="A42" s="23">
        <v>8220</v>
      </c>
      <c r="B42" s="23" t="s">
        <v>557</v>
      </c>
      <c r="C42" s="28">
        <v>0</v>
      </c>
      <c r="D42" s="28">
        <v>146471881</v>
      </c>
      <c r="E42" s="28">
        <v>71706543.540000007</v>
      </c>
      <c r="F42" s="28">
        <f t="shared" si="0"/>
        <v>74765337.459999993</v>
      </c>
    </row>
    <row r="43" spans="1:6" x14ac:dyDescent="0.2">
      <c r="A43" s="23">
        <v>8230</v>
      </c>
      <c r="B43" s="23" t="s">
        <v>558</v>
      </c>
      <c r="C43" s="28">
        <v>0</v>
      </c>
      <c r="D43" s="28">
        <v>0</v>
      </c>
      <c r="E43" s="28">
        <v>0</v>
      </c>
      <c r="F43" s="28">
        <f t="shared" si="0"/>
        <v>0</v>
      </c>
    </row>
    <row r="44" spans="1:6" x14ac:dyDescent="0.2">
      <c r="A44" s="23">
        <v>8240</v>
      </c>
      <c r="B44" s="23" t="s">
        <v>559</v>
      </c>
      <c r="C44" s="28">
        <v>0</v>
      </c>
      <c r="D44" s="28">
        <v>71706543.540000007</v>
      </c>
      <c r="E44" s="28">
        <v>70090733.870000005</v>
      </c>
      <c r="F44" s="28">
        <f t="shared" si="0"/>
        <v>1615809.6700000018</v>
      </c>
    </row>
    <row r="45" spans="1:6" x14ac:dyDescent="0.2">
      <c r="A45" s="23">
        <v>8250</v>
      </c>
      <c r="B45" s="23" t="s">
        <v>560</v>
      </c>
      <c r="C45" s="28">
        <v>0</v>
      </c>
      <c r="D45" s="28">
        <v>70090733.870000005</v>
      </c>
      <c r="E45" s="28">
        <v>68588503.090000004</v>
      </c>
      <c r="F45" s="28">
        <f t="shared" si="0"/>
        <v>1502230.7800000012</v>
      </c>
    </row>
    <row r="46" spans="1:6" x14ac:dyDescent="0.2">
      <c r="A46" s="23">
        <v>8260</v>
      </c>
      <c r="B46" s="23" t="s">
        <v>561</v>
      </c>
      <c r="C46" s="28">
        <v>0</v>
      </c>
      <c r="D46" s="28">
        <v>68588503.090000004</v>
      </c>
      <c r="E46" s="28">
        <v>68588503.090000004</v>
      </c>
      <c r="F46" s="28">
        <f t="shared" si="0"/>
        <v>0</v>
      </c>
    </row>
    <row r="47" spans="1:6" x14ac:dyDescent="0.2">
      <c r="A47" s="23">
        <v>8270</v>
      </c>
      <c r="B47" s="23" t="s">
        <v>562</v>
      </c>
      <c r="C47" s="28">
        <v>0</v>
      </c>
      <c r="D47" s="28">
        <v>68588503.090000004</v>
      </c>
      <c r="E47" s="28">
        <v>0</v>
      </c>
      <c r="F47" s="28">
        <f t="shared" si="0"/>
        <v>68588503.090000004</v>
      </c>
    </row>
    <row r="48" spans="1:6" x14ac:dyDescent="0.2">
      <c r="A48" s="93"/>
    </row>
    <row r="49" spans="1:2" x14ac:dyDescent="0.2">
      <c r="A49" s="93"/>
      <c r="B49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39370078740157483" bottom="0.39370078740157483" header="0.31496062992125984" footer="0.31496062992125984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2023-01-18T18:38:40Z</cp:lastPrinted>
  <dcterms:created xsi:type="dcterms:W3CDTF">2012-12-11T20:36:24Z</dcterms:created>
  <dcterms:modified xsi:type="dcterms:W3CDTF">2023-02-23T15:26:54Z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